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 за 2010 ГОД Реш.сов" sheetId="1" r:id="rId1"/>
  </sheets>
  <externalReferences>
    <externalReference r:id="rId4"/>
  </externalReferences>
  <definedNames>
    <definedName name="List1" localSheetId="0">'отчет за 2010 ГОД Реш.сов'!#REF!</definedName>
    <definedName name="List2" localSheetId="0">'отчет за 2010 ГОД Реш.сов'!#REF!</definedName>
    <definedName name="List3" localSheetId="0">'отчет за 2010 ГОД Реш.сов'!#REF!</definedName>
    <definedName name="Spr_MO" localSheetId="0">'отчет за 2010 ГОД Реш.сов'!#REF!</definedName>
    <definedName name="Spr_MO">#REF!</definedName>
    <definedName name="Z_E1D00EA3_7EDD_11D7_A0DF_0050DA4520DA_.wvu.Cols" localSheetId="0" hidden="1">'отчет за 2010 ГОД Реш.сов'!#REF!</definedName>
    <definedName name="Z_E1D00EA3_7EDD_11D7_A0DF_0050DA4520DA_.wvu.FilterData" localSheetId="0" hidden="1">'отчет за 2010 ГОД Реш.сов'!$B$11:$G$23</definedName>
    <definedName name="Z_E1D00EA3_7EDD_11D7_A0DF_0050DA4520DA_.wvu.PrintArea" localSheetId="0" hidden="1">'отчет за 2010 ГОД Реш.сов'!$B$6:$G$38</definedName>
    <definedName name="Z_E1D00EA3_7EDD_11D7_A0DF_0050DA4520DA_.wvu.PrintTitles" localSheetId="0" hidden="1">'отчет за 2010 ГОД Реш.сов'!$10:$11</definedName>
    <definedName name="Должность" localSheetId="0">'отчет за 2010 ГОД Реш.сов'!#REF!</definedName>
    <definedName name="Должность">'[1]Форма 2005'!#REF!</definedName>
    <definedName name="_xlnm.Print_Titles" localSheetId="0">'отчет за 2010 ГОД Реш.сов'!$10:$11</definedName>
    <definedName name="Заголовок1">'[1]Справочник'!$B$1:$B$111</definedName>
    <definedName name="_xlnm.Print_Area" localSheetId="0">'отчет за 2010 ГОД Реш.сов'!$A$1:$G$114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<sst xmlns="http://schemas.openxmlformats.org/spreadsheetml/2006/main" count="423" uniqueCount="279">
  <si>
    <t xml:space="preserve">                              </t>
  </si>
  <si>
    <t xml:space="preserve">              подпись</t>
  </si>
  <si>
    <t>Кузнецова М.И.</t>
  </si>
  <si>
    <t xml:space="preserve">___________________ </t>
  </si>
  <si>
    <t>Руководитель отдела учета, отчетности и бюджета</t>
  </si>
  <si>
    <t>Руководитель</t>
  </si>
  <si>
    <t>М.П.</t>
  </si>
  <si>
    <t>ИТОГО ИСТОЧНИКОВ ВНУТРЕННЕГО ФИНАНСИРОВАНИЯ ДЕФИЦИТА БЮДЖЕТА</t>
  </si>
  <si>
    <t>Изменения остатков средств бюджетов</t>
  </si>
  <si>
    <t>IV. ИСТОЧНИКИ ВНУТРЕННЕГО ФИНАНСИРОВАНИЯ ДЕФИЦИТА БЮДЖЕТА</t>
  </si>
  <si>
    <t>III. ПРОФИЦИТ БЮДЖЕТА                                      (со знаком "плюс"), 
ДЕФИЦИТ БЮДЖЕТА (со знаком "минус")</t>
  </si>
  <si>
    <t/>
  </si>
  <si>
    <t>ИТОГО РАСХОДОВ</t>
  </si>
  <si>
    <t>0</t>
  </si>
  <si>
    <t>1004</t>
  </si>
  <si>
    <t>903</t>
  </si>
  <si>
    <t>Материальное обеспечение ребенка (детей) переданных на воспитание в приемную семью</t>
  </si>
  <si>
    <t>2.8.1.3</t>
  </si>
  <si>
    <t>Оплата труда приемного родителя</t>
  </si>
  <si>
    <t>2.8.1.2</t>
  </si>
  <si>
    <t>Содержание ребенка в семье опекуна и приемной семье</t>
  </si>
  <si>
    <t>2.8.1.1</t>
  </si>
  <si>
    <t>Содержание ребенка в семье опекуна и приемной семье , а также оплата труда приемного родителя</t>
  </si>
  <si>
    <t>2.8.1</t>
  </si>
  <si>
    <t>1000</t>
  </si>
  <si>
    <t>Социальная политика</t>
  </si>
  <si>
    <t>2.8</t>
  </si>
  <si>
    <t>0806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</si>
  <si>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</si>
  <si>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Другие вопросыв области культуры, кинематографии, средств массовой информации</t>
  </si>
  <si>
    <t>0804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</si>
  <si>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</si>
  <si>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2.7.3</t>
  </si>
  <si>
    <t>0801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</si>
  <si>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</si>
  <si>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2.7.2</t>
  </si>
  <si>
    <t>Организация местных и участие в организации и проведении городских праздничных и иных зрелищных мероприятий</t>
  </si>
  <si>
    <t>2.7.1</t>
  </si>
  <si>
    <t>0800</t>
  </si>
  <si>
    <t>Культура, кинематография и средства массовой информации</t>
  </si>
  <si>
    <t>2.7</t>
  </si>
  <si>
    <t>0709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</si>
  <si>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</si>
  <si>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2.6.2.1</t>
  </si>
  <si>
    <t>Другие вопросы в области образования</t>
  </si>
  <si>
    <t>2.6.2</t>
  </si>
  <si>
    <t>0707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</si>
  <si>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</si>
  <si>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</si>
  <si>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2.6.1</t>
  </si>
  <si>
    <t>0700</t>
  </si>
  <si>
    <t>Образование</t>
  </si>
  <si>
    <t>2.6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</si>
  <si>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</si>
  <si>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</si>
  <si>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2.5.1</t>
  </si>
  <si>
    <t>0600</t>
  </si>
  <si>
    <t>Охрана окружающей среды</t>
  </si>
  <si>
    <t>2.5</t>
  </si>
  <si>
    <t>0505</t>
  </si>
  <si>
    <t>Содержание и обеспечение деятельности СПб муниципального учреждения Агентство "Адмиралтейский округ"</t>
  </si>
  <si>
    <t>2.4.3.1</t>
  </si>
  <si>
    <t>Другие вопросы в области жилищно-коммунального хозяйства</t>
  </si>
  <si>
    <t>2.4.3</t>
  </si>
  <si>
    <t>0503</t>
  </si>
  <si>
    <t>Выполнение оформления к праздничным мероприятиям на территории муниципального образования</t>
  </si>
  <si>
    <t>2.4.2.9</t>
  </si>
  <si>
    <t>Выполнение работ. услуг по определению объема работ по благоустройству к адресной программе</t>
  </si>
  <si>
    <t>2.4.2.8</t>
  </si>
  <si>
    <t xml:space="preserve">Выполнение работ, услуг по техническому надзору </t>
  </si>
  <si>
    <t>2.4.2.7</t>
  </si>
  <si>
    <t>Текущий ремонт (асфальтирование) придомовых территорий и территорий дворов,включая проезды и въезды, пешеходные дорожки</t>
  </si>
  <si>
    <t>2.4.2.6</t>
  </si>
  <si>
    <t>Обустройство и содержание детских  площадок</t>
  </si>
  <si>
    <t>2.4.2.5</t>
  </si>
  <si>
    <t>Озеленение придомовых территорий и территорий дворов</t>
  </si>
  <si>
    <t>2.4.2.4</t>
  </si>
  <si>
    <t>Ликвидация несанкционированных свалок  бытовых отходов и мусора</t>
  </si>
  <si>
    <t>2.4.2.3</t>
  </si>
  <si>
    <t>Установка и содержание малых архитектурных форм, уличной мебели и хозяйственно-бытового оборудования</t>
  </si>
  <si>
    <t>2.4.2.2</t>
  </si>
  <si>
    <t>Содержание и ремонт ограждений газонов</t>
  </si>
  <si>
    <t>2.4.2.1</t>
  </si>
  <si>
    <t>Коммунальное хозяйство</t>
  </si>
  <si>
    <t>2.4.2</t>
  </si>
  <si>
    <t>0501</t>
  </si>
  <si>
    <t xml:space="preserve">Муниципальная целевая программа по повышению уровня защищенности  жилищного фонда на территории муниципального образования Адмиралтейский округ, в том числе замена входных дверей с привлечением средств населения </t>
  </si>
  <si>
    <t>2.4.1.1</t>
  </si>
  <si>
    <t>Жилищное хозяйство</t>
  </si>
  <si>
    <t>2.4.1</t>
  </si>
  <si>
    <t>0500</t>
  </si>
  <si>
    <t>Жилищно-коммунальное хозяйство</t>
  </si>
  <si>
    <t>2.4</t>
  </si>
  <si>
    <t>0412</t>
  </si>
  <si>
    <t>Муниципальная целевая  программа "Организация мероприятий по  защите прав потребителей  и развитию малого и среднего бизнеса на территории МО Адмиралтейский округ на 2010 год"</t>
  </si>
  <si>
    <t>2.3.1.1</t>
  </si>
  <si>
    <t>Другие вопросы в области национальной экономики</t>
  </si>
  <si>
    <t>2.3.1</t>
  </si>
  <si>
    <t>0400</t>
  </si>
  <si>
    <t>НАЦИОНАЛЬНАЯ ЭКОНОМИКА</t>
  </si>
  <si>
    <t>2.3</t>
  </si>
  <si>
    <t>0309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</si>
  <si>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</si>
  <si>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2.2.1</t>
  </si>
  <si>
    <t>0300</t>
  </si>
  <si>
    <t>Национальная безопасность и правоохранительная деятельность</t>
  </si>
  <si>
    <t>2.2</t>
  </si>
  <si>
    <t>0114</t>
  </si>
  <si>
    <t>Расходы по организации заказа для муниципальных нужд путем проведения аукциона</t>
  </si>
  <si>
    <t>2.1.2.6</t>
  </si>
  <si>
    <t>992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</si>
  <si>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МО.</t>
  </si>
  <si>
    <t>2.1.2.5</t>
  </si>
  <si>
    <t>0.0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</si>
  <si>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</si>
  <si>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2.1.2.4</t>
  </si>
  <si>
    <t>Содержание и обеспечение деятельности СПб МУ "Центр правовой помощи и социальных гарантий"</t>
  </si>
  <si>
    <t>2.1.2.3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</si>
  <si>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</si>
  <si>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2.1.2.2</t>
  </si>
  <si>
    <t>2.1.2.1</t>
  </si>
  <si>
    <t>000</t>
  </si>
  <si>
    <t>Другие общегосударственные вопросы</t>
  </si>
  <si>
    <t>2.1.2</t>
  </si>
  <si>
    <t>0112</t>
  </si>
  <si>
    <t>Резервный фонд местной администрации</t>
  </si>
  <si>
    <t>0104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</si>
  <si>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</si>
  <si>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2.1.2.1.2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</si>
  <si>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</si>
  <si>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2.1.2.1.1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</si>
  <si>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</si>
  <si>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</si>
  <si>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0103</t>
  </si>
  <si>
    <t>2.1.1.1</t>
  </si>
  <si>
    <t>МС</t>
  </si>
  <si>
    <t>0102</t>
  </si>
  <si>
    <t>Функционирование высшего должностного лица субъекта Российской Федерации и муниципального образования</t>
  </si>
  <si>
    <t>2.1.1</t>
  </si>
  <si>
    <t>0100</t>
  </si>
  <si>
    <t>Общегосударственные вопросы</t>
  </si>
  <si>
    <t>2.1</t>
  </si>
  <si>
    <t>ПРОЦЕНТ ИСПОЛНЕНИЯ</t>
  </si>
  <si>
    <t>ИСПОЛНЕНО</t>
  </si>
  <si>
    <t>УТВЕРЖДЕННЫЕ БЮДЖЕТНЫЕ НАЗНАЧЕНИЯ
НА ГОД</t>
  </si>
  <si>
    <t>КОД РАСХОДА ПО БЮДЖЕТНОЙ КЛАССИФИКАЦИИ             (раздел/подраздел)</t>
  </si>
  <si>
    <t>НАИМЕНОВАНИЕ ПОКАЗАТЕЛЯ</t>
  </si>
  <si>
    <t>2</t>
  </si>
  <si>
    <t xml:space="preserve"> </t>
  </si>
  <si>
    <t>ИТОГО ДОХОДОВ</t>
  </si>
  <si>
    <t xml:space="preserve">2 07 03000 03 0000 180 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</si>
  <si>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</si>
  <si>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1.6.2.1</t>
  </si>
  <si>
    <t>2 07 00000 00 0000 180</t>
  </si>
  <si>
    <t>ПРОЧИЕ БЕЗВОЗМЕЗДНЫЕ ПОСТУПЛЕНИЯ</t>
  </si>
  <si>
    <t>1.5.2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</si>
  <si>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</si>
  <si>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</si>
  <si>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1.5.1.4.1.3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</si>
  <si>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</si>
  <si>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</si>
  <si>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1.5.1.4.1.1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</si>
  <si>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</si>
  <si>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</si>
  <si>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1.5.1.4.1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</si>
  <si>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</si>
  <si>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</si>
  <si>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1.5.1.4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</si>
  <si>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</si>
  <si>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</si>
  <si>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1.5.1.3.1.2</t>
  </si>
  <si>
    <t>2 02 03024 03 0100 151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</si>
  <si>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</si>
  <si>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1.5.1.3.1.1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</si>
  <si>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</si>
  <si>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</si>
  <si>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1.5.1.3.1</t>
  </si>
  <si>
    <t>2 02 03000 00 0000 151</t>
  </si>
  <si>
    <t>Субвенции бюджетам субъектов Российской Федерации и муниципальных образований</t>
  </si>
  <si>
    <t>1.5.1.1</t>
  </si>
  <si>
    <t>2 02 00000 00 0000 151</t>
  </si>
  <si>
    <t>БЕЗВОЗМЕЗДНЫЕ ПОСТУПЛЕНИЯ ОТ ДРУГИХ БЮДЖЕТОВ БЮДЖЕТНОЙ  СИСТЕМЫ РОССИЙСКОЙ ФЕДЕРАЦИИ</t>
  </si>
  <si>
    <t>1.5.1</t>
  </si>
  <si>
    <t>2 00 00000 00 0000 000</t>
  </si>
  <si>
    <t>БЕЗВОЗМЕЗДНЫЕ ПОСТУПЛЕНИЯ</t>
  </si>
  <si>
    <t>1.5</t>
  </si>
  <si>
    <t>1 17 01030 03 0100 180</t>
  </si>
  <si>
    <t>Неясненные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</si>
  <si>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1 117 01030 03 0000 180</t>
  </si>
  <si>
    <t>Прочие неналоговые доходы</t>
  </si>
  <si>
    <t>1 17 00000 00 0000 000</t>
  </si>
  <si>
    <t>ПРОЧИЕ НЕНАЛОГОВЫЕ ДОХОДЫ</t>
  </si>
  <si>
    <t>1 16 90030 03 0200 140</t>
  </si>
  <si>
    <t>846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</si>
  <si>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</si>
  <si>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1.4.3.1.3</t>
  </si>
  <si>
    <t>1 16 30030 03 0100 140</t>
  </si>
  <si>
    <t>806</t>
  </si>
  <si>
    <t>Штрафы за административные правонарушения в сфере благоустройства, предусмотренные Законом Санкт-Петербурга"Об административных правонарушениях в сфере благоустройства в СПб"</t>
  </si>
  <si>
    <t>1.4.3.1.2</t>
  </si>
  <si>
    <t>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</si>
  <si>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</si>
  <si>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>1.4.3.1</t>
  </si>
  <si>
    <t xml:space="preserve"> 1 16 90000 00 0000 140</t>
  </si>
  <si>
    <t>Прочие поступления от денежных взысканий (штрафов) и иных сумм в возмещение ущерба</t>
  </si>
  <si>
    <t>1.4.3</t>
  </si>
  <si>
    <t>1 16 06000 01 0000 140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</si>
  <si>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</si>
  <si>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1.4.2.1</t>
  </si>
  <si>
    <t>1 16 00000 00 0000 000</t>
  </si>
  <si>
    <t>ШТРАФЫ, САНКЦИИ, ВОЗМЕЩЕНИЕ УЩЕРБА</t>
  </si>
  <si>
    <t>1.4.2</t>
  </si>
  <si>
    <t>1 13 03030 03 0200 130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</si>
  <si>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</si>
  <si>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1.4.1.1.3</t>
  </si>
  <si>
    <t>1 13 03030 03 0100 130</t>
  </si>
  <si>
    <t>811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</si>
  <si>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</si>
  <si>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1.4.1.1.2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</si>
  <si>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</si>
  <si>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</si>
  <si>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1.4.1.1</t>
  </si>
  <si>
    <t>1 13 03000 00 0000 130</t>
  </si>
  <si>
    <t>Прочие доходы от оказания платных услуг и компенсации  затрат государства</t>
  </si>
  <si>
    <t>1.4.1</t>
  </si>
  <si>
    <t>1 13 00000 00 0000 000</t>
  </si>
  <si>
    <t>ДОХОДЫ ОТ ОКАЗАНИЯ ПЛАТНЫХ УСЛУГ И КОМПЕНСАЦИИИ ЗАТРАТ ГОСУДАРТСВА</t>
  </si>
  <si>
    <t>1.4</t>
  </si>
  <si>
    <t>1 09 04040 01 0000 110</t>
  </si>
  <si>
    <t xml:space="preserve">Налог с имущества, переходящего в порядке наследования или дарения  </t>
  </si>
  <si>
    <t>1.3.1.1</t>
  </si>
  <si>
    <t>1 09 04000 00 0000 110</t>
  </si>
  <si>
    <t>Налоги на имущество</t>
  </si>
  <si>
    <t>1.3.1</t>
  </si>
  <si>
    <t>1 09 00000 00 0000 000</t>
  </si>
  <si>
    <t>ЗАДОЛЖЕННОСТЬ И ПЕРЕРАСЧЕТЫ ПО ОТМЕНЕННЫМ  НАЛОГАМ, СБОРАМ И ИНЫМ  ОБЯЗАТЕЛЬНЫМ ПЛАТЕЖАМ</t>
  </si>
  <si>
    <t>1.3</t>
  </si>
  <si>
    <t>1 06 01010 03 0000 110</t>
  </si>
  <si>
    <t>Налог на имущество физических лиц</t>
  </si>
  <si>
    <t>1.2.1</t>
  </si>
  <si>
    <t>1 06 00000 00 0000 000</t>
  </si>
  <si>
    <t>НАЛОГИ НА ИМУЩЕСТВО</t>
  </si>
  <si>
    <t>1.2</t>
  </si>
  <si>
    <t>1 05 02000 02 0000 110</t>
  </si>
  <si>
    <t>Единый налог на вмененный доход для отдельных видов деятельности</t>
  </si>
  <si>
    <t>1.1.2</t>
  </si>
  <si>
    <t>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</si>
  <si>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</si>
  <si>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1.1.1.2</t>
  </si>
  <si>
    <t>1 05 01010 01 0000 110</t>
  </si>
  <si>
    <t>Единый налог, взимаемый с налогоплательщиков, выбравших в качестве объекта налогообложения  доходы</t>
  </si>
  <si>
    <t>1.1.1.1</t>
  </si>
  <si>
    <t>1 05 01000 00 0000 110</t>
  </si>
  <si>
    <t xml:space="preserve">Единый налог, взимаемый в связи с применением упрощенной системы налогообложения </t>
  </si>
  <si>
    <t>1.1.1</t>
  </si>
  <si>
    <t>1 05 00000 00 0000 000</t>
  </si>
  <si>
    <t>НАЛОГИ НА СОВОКУПНЫЙ ДОХОД</t>
  </si>
  <si>
    <t>1.1</t>
  </si>
  <si>
    <t>1 00 00000 00 0000 000</t>
  </si>
  <si>
    <t xml:space="preserve">ДОХОДЫ НАЛОГОВЫЕ И НЕНАЛОГОВЫЕ </t>
  </si>
  <si>
    <t>I. ДОХОДЫ БЮДЖЕТА - ИТОГО в том числе:</t>
  </si>
  <si>
    <t>КОД ДОХОДА ПО БЮДЖЕТНОЙ КЛАССИФИКАЦИИ</t>
  </si>
  <si>
    <t>КОД АДМИНИСТРАТОРА</t>
  </si>
  <si>
    <t>№ п/п</t>
  </si>
  <si>
    <t>(рубли)</t>
  </si>
  <si>
    <t>об исполнении местного бюджета муниципального образования МО  Адмиралтейский округ</t>
  </si>
  <si>
    <t>ОТЧЕТ</t>
  </si>
  <si>
    <t xml:space="preserve">МО Адмиралтейский округ </t>
  </si>
  <si>
    <t xml:space="preserve">Приложение № 1 к </t>
  </si>
  <si>
    <t>на  01 января  2011г.</t>
  </si>
  <si>
    <t>Глава муниципального образования МО Адмиралтейский округ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</si>
  <si>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</si>
  <si>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174281</t>
  </si>
  <si>
    <t>2.7.1.2</t>
  </si>
  <si>
    <t>2.7.1.2.1</t>
  </si>
  <si>
    <t>000 01 05 00 00 00 0000 000</t>
  </si>
  <si>
    <t>Никитин А.А.</t>
  </si>
  <si>
    <t xml:space="preserve">№ 8 от 30.03.2011 года </t>
  </si>
  <si>
    <t>Решению Муниципльного Совета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</si>
</sst>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 vertical="top"/>
      <protection locked="0"/>
    </xf>
    <xf numFmtId="3" fontId="3" fillId="0" borderId="0" xfId="53" applyNumberFormat="1" applyFont="1" applyFill="1" applyAlignment="1" applyProtection="1">
      <alignment horizontal="center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Fill="1" applyAlignment="1" applyProtection="1">
      <alignment vertical="top" wrapText="1"/>
      <protection locked="0"/>
    </xf>
    <xf numFmtId="0" fontId="4" fillId="0" borderId="0" xfId="53" applyFont="1" applyFill="1" applyAlignment="1" applyProtection="1">
      <alignment horizontal="center" vertical="top"/>
      <protection locked="0"/>
    </xf>
    <xf numFmtId="0" fontId="4" fillId="0" borderId="0" xfId="53" applyFont="1" applyFill="1" applyAlignment="1" applyProtection="1">
      <alignment vertical="top" wrapText="1"/>
      <protection locked="0"/>
    </xf>
    <xf numFmtId="3" fontId="5" fillId="0" borderId="0" xfId="53" applyNumberFormat="1" applyFont="1" applyFill="1" applyAlignment="1" applyProtection="1">
      <alignment horizontal="center" vertical="top"/>
      <protection locked="0"/>
    </xf>
    <xf numFmtId="0" fontId="5" fillId="0" borderId="0" xfId="53" applyFont="1" applyFill="1" applyAlignment="1" applyProtection="1">
      <alignment vertical="top"/>
      <protection locked="0"/>
    </xf>
    <xf numFmtId="0" fontId="5" fillId="0" borderId="0" xfId="53" applyFont="1" applyFill="1" applyAlignment="1" applyProtection="1">
      <alignment horizontal="center" vertical="top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164" fontId="6" fillId="33" borderId="10" xfId="53" applyNumberFormat="1" applyFont="1" applyFill="1" applyBorder="1" applyAlignment="1" applyProtection="1">
      <alignment horizontal="center" vertical="center"/>
      <protection locked="0"/>
    </xf>
    <xf numFmtId="3" fontId="6" fillId="33" borderId="10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Font="1" applyFill="1" applyBorder="1" applyAlignment="1" applyProtection="1">
      <alignment horizontal="center" vertical="center"/>
      <protection locked="0"/>
    </xf>
    <xf numFmtId="49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top"/>
      <protection locked="0"/>
    </xf>
    <xf numFmtId="164" fontId="7" fillId="0" borderId="10" xfId="53" applyNumberFormat="1" applyFont="1" applyFill="1" applyBorder="1" applyAlignment="1" applyProtection="1">
      <alignment horizontal="center" vertical="center"/>
      <protection locked="0"/>
    </xf>
    <xf numFmtId="3" fontId="7" fillId="0" borderId="10" xfId="53" applyNumberFormat="1" applyFont="1" applyFill="1" applyBorder="1" applyAlignment="1" applyProtection="1">
      <alignment horizontal="center" vertical="center"/>
      <protection locked="0"/>
    </xf>
    <xf numFmtId="0" fontId="7" fillId="0" borderId="10" xfId="53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vertical="top"/>
      <protection locked="0"/>
    </xf>
    <xf numFmtId="164" fontId="6" fillId="0" borderId="10" xfId="53" applyNumberFormat="1" applyFont="1" applyFill="1" applyBorder="1" applyAlignment="1" applyProtection="1">
      <alignment horizontal="center" vertical="center"/>
      <protection locked="0"/>
    </xf>
    <xf numFmtId="3" fontId="6" fillId="0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0" xfId="53" applyFont="1" applyFill="1" applyBorder="1" applyAlignment="1" applyProtection="1">
      <alignment horizontal="center" vertical="center"/>
      <protection locked="0"/>
    </xf>
    <xf numFmtId="49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3" fontId="4" fillId="0" borderId="0" xfId="53" applyNumberFormat="1" applyFont="1" applyFill="1" applyAlignment="1" applyProtection="1">
      <alignment vertical="top"/>
      <protection locked="0"/>
    </xf>
    <xf numFmtId="3" fontId="6" fillId="34" borderId="10" xfId="53" applyNumberFormat="1" applyFont="1" applyFill="1" applyBorder="1" applyAlignment="1" applyProtection="1">
      <alignment horizontal="center" vertical="center"/>
      <protection/>
    </xf>
    <xf numFmtId="3" fontId="6" fillId="34" borderId="10" xfId="53" applyNumberFormat="1" applyFont="1" applyFill="1" applyBorder="1" applyAlignment="1" applyProtection="1">
      <alignment horizontal="center" vertical="center"/>
      <protection locked="0"/>
    </xf>
    <xf numFmtId="0" fontId="6" fillId="34" borderId="10" xfId="53" applyFont="1" applyFill="1" applyBorder="1" applyAlignment="1" applyProtection="1">
      <alignment horizontal="center" vertical="center"/>
      <protection locked="0"/>
    </xf>
    <xf numFmtId="49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53" applyFont="1" applyFill="1" applyBorder="1" applyAlignment="1" applyProtection="1">
      <alignment horizontal="center" vertical="center" wrapText="1"/>
      <protection locked="0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7" fillId="0" borderId="10" xfId="53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53" applyNumberFormat="1" applyFont="1" applyFill="1" applyBorder="1" applyAlignment="1">
      <alignment wrapText="1"/>
      <protection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1" fontId="7" fillId="0" borderId="10" xfId="53" applyNumberFormat="1" applyFont="1" applyFill="1" applyBorder="1" applyAlignment="1" applyProtection="1">
      <alignment horizontal="center" vertical="center"/>
      <protection locked="0"/>
    </xf>
    <xf numFmtId="49" fontId="9" fillId="0" borderId="11" xfId="53" applyNumberFormat="1" applyFont="1" applyFill="1" applyBorder="1" applyAlignment="1">
      <alignment wrapText="1"/>
      <protection/>
    </xf>
    <xf numFmtId="49" fontId="10" fillId="0" borderId="11" xfId="53" applyNumberFormat="1" applyFont="1" applyFill="1" applyBorder="1" applyAlignment="1">
      <alignment wrapText="1"/>
      <protection/>
    </xf>
    <xf numFmtId="1" fontId="11" fillId="33" borderId="10" xfId="53" applyNumberFormat="1" applyFont="1" applyFill="1" applyBorder="1" applyAlignment="1" applyProtection="1">
      <alignment horizontal="center" vertical="center"/>
      <protection locked="0"/>
    </xf>
    <xf numFmtId="3" fontId="11" fillId="33" borderId="10" xfId="53" applyNumberFormat="1" applyFont="1" applyFill="1" applyBorder="1" applyAlignment="1" applyProtection="1">
      <alignment horizontal="center" vertical="center"/>
      <protection locked="0"/>
    </xf>
    <xf numFmtId="0" fontId="11" fillId="33" borderId="10" xfId="53" applyFont="1" applyFill="1" applyBorder="1" applyAlignment="1" applyProtection="1">
      <alignment horizontal="center" vertical="center"/>
      <protection locked="0"/>
    </xf>
    <xf numFmtId="49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3" applyFont="1" applyFill="1" applyBorder="1" applyAlignment="1" applyProtection="1">
      <alignment horizontal="left" vertical="center" wrapText="1"/>
      <protection locked="0"/>
    </xf>
    <xf numFmtId="49" fontId="11" fillId="33" borderId="10" xfId="53" applyNumberFormat="1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Alignment="1">
      <alignment wrapText="1"/>
      <protection/>
    </xf>
    <xf numFmtId="3" fontId="12" fillId="6" borderId="10" xfId="53" applyNumberFormat="1" applyFont="1" applyFill="1" applyBorder="1" applyAlignment="1" applyProtection="1">
      <alignment horizontal="center" vertical="center"/>
      <protection locked="0"/>
    </xf>
    <xf numFmtId="49" fontId="12" fillId="6" borderId="10" xfId="53" applyNumberFormat="1" applyFont="1" applyFill="1" applyBorder="1" applyAlignment="1" applyProtection="1">
      <alignment horizontal="center" vertical="center"/>
      <protection locked="0"/>
    </xf>
    <xf numFmtId="49" fontId="12" fillId="6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6" borderId="10" xfId="53" applyNumberFormat="1" applyFont="1" applyFill="1" applyBorder="1" applyAlignment="1">
      <alignment wrapText="1"/>
      <protection/>
    </xf>
    <xf numFmtId="49" fontId="9" fillId="0" borderId="11" xfId="53" applyNumberFormat="1" applyFont="1" applyFill="1" applyBorder="1" applyAlignment="1">
      <alignment horizontal="left" wrapText="1"/>
      <protection/>
    </xf>
    <xf numFmtId="49" fontId="6" fillId="33" borderId="10" xfId="53" applyNumberFormat="1" applyFont="1" applyFill="1" applyBorder="1" applyAlignment="1" applyProtection="1">
      <alignment horizontal="center" vertical="center"/>
      <protection locked="0"/>
    </xf>
    <xf numFmtId="49" fontId="13" fillId="33" borderId="11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" fontId="6" fillId="33" borderId="10" xfId="53" applyNumberFormat="1" applyFont="1" applyFill="1" applyBorder="1" applyAlignment="1" applyProtection="1">
      <alignment horizontal="center" vertical="center"/>
      <protection locked="0"/>
    </xf>
    <xf numFmtId="49" fontId="8" fillId="33" borderId="10" xfId="53" applyNumberFormat="1" applyFont="1" applyFill="1" applyBorder="1" applyAlignment="1" applyProtection="1">
      <alignment horizontal="center" vertical="center"/>
      <protection locked="0"/>
    </xf>
    <xf numFmtId="49" fontId="5" fillId="35" borderId="10" xfId="53" applyNumberFormat="1" applyFont="1" applyFill="1" applyBorder="1" applyAlignment="1" applyProtection="1">
      <alignment horizontal="center" vertical="center"/>
      <protection locked="0"/>
    </xf>
    <xf numFmtId="49" fontId="9" fillId="35" borderId="11" xfId="53" applyNumberFormat="1" applyFont="1" applyFill="1" applyBorder="1" applyAlignment="1">
      <alignment horizontal="left" wrapText="1"/>
      <protection/>
    </xf>
    <xf numFmtId="0" fontId="9" fillId="35" borderId="11" xfId="53" applyFont="1" applyFill="1" applyBorder="1" applyAlignment="1">
      <alignment horizontal="left" wrapText="1"/>
      <protection/>
    </xf>
    <xf numFmtId="3" fontId="7" fillId="35" borderId="10" xfId="53" applyNumberFormat="1" applyFont="1" applyFill="1" applyBorder="1" applyAlignment="1" applyProtection="1">
      <alignment horizontal="center" vertical="center"/>
      <protection locked="0"/>
    </xf>
    <xf numFmtId="49" fontId="7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left" vertical="center" wrapText="1"/>
      <protection locked="0"/>
    </xf>
    <xf numFmtId="3" fontId="3" fillId="0" borderId="0" xfId="53" applyNumberFormat="1" applyFont="1" applyFill="1" applyAlignment="1" applyProtection="1">
      <alignment vertical="top"/>
      <protection locked="0"/>
    </xf>
    <xf numFmtId="1" fontId="6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8" fillId="0" borderId="10" xfId="53" applyNumberFormat="1" applyFont="1" applyFill="1" applyBorder="1" applyAlignment="1" applyProtection="1">
      <alignment horizontal="center" vertical="center"/>
      <protection locked="0"/>
    </xf>
    <xf numFmtId="4" fontId="3" fillId="0" borderId="0" xfId="53" applyNumberFormat="1" applyFont="1" applyFill="1" applyAlignment="1" applyProtection="1">
      <alignment vertical="top"/>
      <protection locked="0"/>
    </xf>
    <xf numFmtId="49" fontId="14" fillId="0" borderId="11" xfId="53" applyNumberFormat="1" applyFont="1" applyFill="1" applyBorder="1" applyAlignment="1">
      <alignment horizontal="left" wrapText="1"/>
      <protection/>
    </xf>
    <xf numFmtId="49" fontId="15" fillId="0" borderId="11" xfId="53" applyNumberFormat="1" applyFont="1" applyFill="1" applyBorder="1" applyAlignment="1">
      <alignment horizontal="left" wrapText="1"/>
      <protection/>
    </xf>
    <xf numFmtId="3" fontId="6" fillId="36" borderId="10" xfId="53" applyNumberFormat="1" applyFont="1" applyFill="1" applyBorder="1" applyAlignment="1" applyProtection="1">
      <alignment horizontal="center" vertical="center"/>
      <protection locked="0"/>
    </xf>
    <xf numFmtId="49" fontId="6" fillId="36" borderId="10" xfId="53" applyNumberFormat="1" applyFont="1" applyFill="1" applyBorder="1" applyAlignment="1" applyProtection="1">
      <alignment horizontal="center" vertical="center"/>
      <protection locked="0"/>
    </xf>
    <xf numFmtId="49" fontId="6" fillId="36" borderId="10" xfId="53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53" applyNumberFormat="1" applyFont="1" applyFill="1" applyBorder="1" applyAlignment="1">
      <alignment horizontal="left" wrapText="1"/>
      <protection/>
    </xf>
    <xf numFmtId="49" fontId="8" fillId="36" borderId="10" xfId="53" applyNumberFormat="1" applyFont="1" applyFill="1" applyBorder="1" applyAlignment="1" applyProtection="1">
      <alignment horizontal="center" vertical="center"/>
      <protection locked="0"/>
    </xf>
    <xf numFmtId="165" fontId="14" fillId="0" borderId="11" xfId="53" applyNumberFormat="1" applyFont="1" applyFill="1" applyBorder="1" applyAlignment="1">
      <alignment horizontal="left" vertical="center" wrapText="1"/>
      <protection/>
    </xf>
    <xf numFmtId="1" fontId="7" fillId="36" borderId="10" xfId="53" applyNumberFormat="1" applyFont="1" applyFill="1" applyBorder="1" applyAlignment="1" applyProtection="1">
      <alignment horizontal="center" vertical="center"/>
      <protection locked="0"/>
    </xf>
    <xf numFmtId="49" fontId="9" fillId="0" borderId="11" xfId="54" applyNumberFormat="1" applyFont="1" applyFill="1" applyBorder="1" applyAlignment="1">
      <alignment wrapText="1"/>
      <protection/>
    </xf>
    <xf numFmtId="49" fontId="9" fillId="35" borderId="12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justify"/>
      <protection/>
    </xf>
    <xf numFmtId="49" fontId="14" fillId="0" borderId="12" xfId="53" applyNumberFormat="1" applyFont="1" applyFill="1" applyBorder="1" applyAlignment="1">
      <alignment horizontal="left" wrapText="1"/>
      <protection/>
    </xf>
    <xf numFmtId="3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53" applyNumberFormat="1" applyFont="1" applyFill="1" applyBorder="1" applyAlignment="1">
      <alignment wrapText="1"/>
      <protection/>
    </xf>
    <xf numFmtId="49" fontId="10" fillId="6" borderId="11" xfId="53" applyNumberFormat="1" applyFont="1" applyFill="1" applyBorder="1" applyAlignment="1">
      <alignment horizontal="left" wrapText="1"/>
      <protection/>
    </xf>
    <xf numFmtId="3" fontId="12" fillId="0" borderId="10" xfId="53" applyNumberFormat="1" applyFont="1" applyFill="1" applyBorder="1" applyAlignment="1" applyProtection="1">
      <alignment horizontal="center" vertical="center"/>
      <protection locked="0"/>
    </xf>
    <xf numFmtId="49" fontId="12" fillId="0" borderId="10" xfId="53" applyNumberFormat="1" applyFont="1" applyFill="1" applyBorder="1" applyAlignment="1" applyProtection="1">
      <alignment horizontal="center" vertical="center"/>
      <protection locked="0"/>
    </xf>
    <xf numFmtId="49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left" vertical="center" wrapText="1"/>
      <protection locked="0"/>
    </xf>
    <xf numFmtId="49" fontId="14" fillId="0" borderId="10" xfId="53" applyNumberFormat="1" applyFont="1" applyFill="1" applyBorder="1" applyAlignment="1">
      <alignment horizontal="left" wrapText="1"/>
      <protection/>
    </xf>
    <xf numFmtId="3" fontId="7" fillId="0" borderId="0" xfId="53" applyNumberFormat="1" applyFont="1" applyFill="1" applyAlignment="1" applyProtection="1">
      <alignment horizontal="center" vertical="center"/>
      <protection locked="0"/>
    </xf>
    <xf numFmtId="3" fontId="11" fillId="33" borderId="10" xfId="53" applyNumberFormat="1" applyFont="1" applyFill="1" applyBorder="1" applyAlignment="1" applyProtection="1">
      <alignment horizontal="center" vertical="top"/>
      <protection locked="0"/>
    </xf>
    <xf numFmtId="0" fontId="11" fillId="33" borderId="10" xfId="53" applyFont="1" applyFill="1" applyBorder="1" applyAlignment="1" applyProtection="1">
      <alignment horizontal="center" vertical="top"/>
      <protection locked="0"/>
    </xf>
    <xf numFmtId="49" fontId="11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11" fillId="33" borderId="10" xfId="53" applyFont="1" applyFill="1" applyBorder="1" applyAlignment="1" applyProtection="1">
      <alignment vertical="top" wrapText="1"/>
      <protection locked="0"/>
    </xf>
    <xf numFmtId="3" fontId="8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8" fillId="0" borderId="10" xfId="53" applyFont="1" applyFill="1" applyBorder="1" applyAlignment="1" applyProtection="1">
      <alignment horizontal="center" vertical="top" wrapText="1"/>
      <protection locked="0"/>
    </xf>
    <xf numFmtId="49" fontId="6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0" xfId="53" applyFont="1" applyFill="1" applyAlignment="1" applyProtection="1">
      <alignment vertical="center"/>
      <protection locked="0"/>
    </xf>
    <xf numFmtId="3" fontId="11" fillId="0" borderId="0" xfId="53" applyNumberFormat="1" applyFont="1" applyFill="1" applyAlignment="1" applyProtection="1">
      <alignment vertical="center"/>
      <protection locked="0"/>
    </xf>
    <xf numFmtId="1" fontId="11" fillId="34" borderId="10" xfId="53" applyNumberFormat="1" applyFont="1" applyFill="1" applyBorder="1" applyAlignment="1" applyProtection="1">
      <alignment horizontal="center" vertical="center"/>
      <protection locked="0"/>
    </xf>
    <xf numFmtId="3" fontId="11" fillId="34" borderId="10" xfId="53" applyNumberFormat="1" applyFont="1" applyFill="1" applyBorder="1" applyAlignment="1" applyProtection="1">
      <alignment horizontal="center" vertical="center"/>
      <protection locked="0"/>
    </xf>
    <xf numFmtId="0" fontId="11" fillId="34" borderId="10" xfId="53" applyFont="1" applyFill="1" applyBorder="1" applyAlignment="1" applyProtection="1">
      <alignment horizontal="center" vertical="center"/>
      <protection locked="0"/>
    </xf>
    <xf numFmtId="49" fontId="1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53" applyFont="1" applyFill="1" applyBorder="1" applyAlignment="1" applyProtection="1">
      <alignment horizontal="left" vertical="center" wrapText="1"/>
      <protection locked="0"/>
    </xf>
    <xf numFmtId="49" fontId="8" fillId="34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3" fontId="7" fillId="0" borderId="10" xfId="53" applyNumberFormat="1" applyFont="1" applyFill="1" applyBorder="1" applyAlignment="1" applyProtection="1">
      <alignment horizontal="center" vertical="top"/>
      <protection locked="0"/>
    </xf>
    <xf numFmtId="0" fontId="7" fillId="0" borderId="10" xfId="53" applyFont="1" applyFill="1" applyBorder="1" applyAlignment="1" applyProtection="1">
      <alignment horizontal="center" vertical="top"/>
      <protection locked="0"/>
    </xf>
    <xf numFmtId="49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3" applyFont="1" applyFill="1" applyBorder="1" applyAlignment="1" applyProtection="1">
      <alignment horizontal="left" vertical="top" wrapText="1"/>
      <protection locked="0"/>
    </xf>
    <xf numFmtId="0" fontId="4" fillId="0" borderId="0" xfId="53" applyFont="1" applyFill="1" applyAlignment="1" applyProtection="1">
      <alignment/>
      <protection locked="0"/>
    </xf>
    <xf numFmtId="0" fontId="4" fillId="0" borderId="0" xfId="53" applyFont="1" applyFill="1" applyAlignment="1" applyProtection="1">
      <alignment horizontal="center"/>
      <protection locked="0"/>
    </xf>
    <xf numFmtId="0" fontId="3" fillId="0" borderId="0" xfId="53" applyFont="1" applyFill="1" applyAlignment="1" applyProtection="1">
      <alignment horizontal="center"/>
      <protection locked="0"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left" wrapText="1"/>
      <protection/>
    </xf>
    <xf numFmtId="1" fontId="6" fillId="33" borderId="10" xfId="53" applyNumberFormat="1" applyFont="1" applyFill="1" applyBorder="1" applyAlignment="1" applyProtection="1">
      <alignment horizontal="center" vertical="top"/>
      <protection locked="0"/>
    </xf>
    <xf numFmtId="3" fontId="6" fillId="33" borderId="10" xfId="53" applyNumberFormat="1" applyFont="1" applyFill="1" applyBorder="1" applyAlignment="1" applyProtection="1">
      <alignment horizontal="center"/>
      <protection locked="0"/>
    </xf>
    <xf numFmtId="0" fontId="6" fillId="33" borderId="10" xfId="53" applyFont="1" applyFill="1" applyBorder="1" applyAlignment="1" applyProtection="1">
      <alignment horizontal="center"/>
      <protection locked="0"/>
    </xf>
    <xf numFmtId="49" fontId="6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53" applyFont="1" applyFill="1" applyBorder="1" applyAlignment="1" applyProtection="1">
      <alignment horizontal="left" vertical="top" wrapText="1"/>
      <protection locked="0"/>
    </xf>
    <xf numFmtId="0" fontId="7" fillId="0" borderId="12" xfId="53" applyFont="1" applyBorder="1" applyAlignment="1">
      <alignment wrapText="1"/>
      <protection/>
    </xf>
    <xf numFmtId="0" fontId="3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0" xfId="53" applyFont="1" applyFill="1" applyBorder="1" applyAlignment="1" applyProtection="1">
      <alignment horizontal="left" vertical="top" wrapText="1"/>
      <protection locked="0"/>
    </xf>
    <xf numFmtId="49" fontId="17" fillId="33" borderId="10" xfId="53" applyNumberFormat="1" applyFont="1" applyFill="1" applyBorder="1" applyAlignment="1" applyProtection="1">
      <alignment horizontal="center" vertical="center"/>
      <protection locked="0"/>
    </xf>
    <xf numFmtId="3" fontId="17" fillId="33" borderId="10" xfId="53" applyNumberFormat="1" applyFont="1" applyFill="1" applyBorder="1" applyAlignment="1" applyProtection="1">
      <alignment horizontal="center" vertical="center"/>
      <protection locked="0"/>
    </xf>
    <xf numFmtId="164" fontId="7" fillId="0" borderId="10" xfId="53" applyNumberFormat="1" applyFont="1" applyFill="1" applyBorder="1" applyAlignment="1" applyProtection="1">
      <alignment horizontal="center" vertical="top"/>
      <protection locked="0"/>
    </xf>
    <xf numFmtId="3" fontId="15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wrapText="1"/>
      <protection/>
    </xf>
    <xf numFmtId="3" fontId="6" fillId="33" borderId="10" xfId="53" applyNumberFormat="1" applyFont="1" applyFill="1" applyBorder="1" applyAlignment="1" applyProtection="1">
      <alignment horizontal="center" vertical="top"/>
      <protection locked="0"/>
    </xf>
    <xf numFmtId="49" fontId="6" fillId="33" borderId="10" xfId="53" applyNumberFormat="1" applyFont="1" applyFill="1" applyBorder="1" applyAlignment="1" applyProtection="1">
      <alignment horizontal="center" vertical="top"/>
      <protection locked="0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left" wrapText="1"/>
      <protection/>
    </xf>
    <xf numFmtId="49" fontId="7" fillId="36" borderId="10" xfId="53" applyNumberFormat="1" applyFont="1" applyFill="1" applyBorder="1" applyAlignment="1" applyProtection="1">
      <alignment horizontal="center" vertical="center"/>
      <protection locked="0"/>
    </xf>
    <xf numFmtId="49" fontId="13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left" wrapText="1"/>
      <protection/>
    </xf>
    <xf numFmtId="1" fontId="7" fillId="0" borderId="10" xfId="53" applyNumberFormat="1" applyFont="1" applyFill="1" applyBorder="1" applyAlignment="1" applyProtection="1">
      <alignment horizontal="center" vertical="top"/>
      <protection locked="0"/>
    </xf>
    <xf numFmtId="0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9" fillId="37" borderId="10" xfId="53" applyFont="1" applyFill="1" applyBorder="1" applyAlignment="1">
      <alignment horizontal="left" wrapText="1"/>
      <protection/>
    </xf>
    <xf numFmtId="49" fontId="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top"/>
      <protection locked="0"/>
    </xf>
    <xf numFmtId="0" fontId="16" fillId="0" borderId="0" xfId="53" applyFont="1" applyFill="1" applyAlignment="1" applyProtection="1">
      <alignment vertical="top"/>
      <protection locked="0"/>
    </xf>
    <xf numFmtId="166" fontId="3" fillId="0" borderId="0" xfId="53" applyNumberFormat="1" applyFont="1" applyFill="1" applyAlignment="1" applyProtection="1">
      <alignment vertical="top"/>
      <protection locked="0"/>
    </xf>
    <xf numFmtId="49" fontId="8" fillId="0" borderId="10" xfId="53" applyNumberFormat="1" applyFont="1" applyFill="1" applyBorder="1" applyAlignment="1" applyProtection="1">
      <alignment horizontal="center" vertical="top"/>
      <protection locked="0"/>
    </xf>
    <xf numFmtId="1" fontId="6" fillId="38" borderId="10" xfId="53" applyNumberFormat="1" applyFont="1" applyFill="1" applyBorder="1" applyAlignment="1" applyProtection="1">
      <alignment horizontal="center" vertical="top"/>
      <protection locked="0"/>
    </xf>
    <xf numFmtId="0" fontId="6" fillId="38" borderId="10" xfId="53" applyFont="1" applyFill="1" applyBorder="1" applyAlignment="1" applyProtection="1">
      <alignment horizontal="center" vertical="top"/>
      <protection locked="0"/>
    </xf>
    <xf numFmtId="0" fontId="6" fillId="38" borderId="10" xfId="53" applyNumberFormat="1" applyFont="1" applyFill="1" applyBorder="1" applyAlignment="1" applyProtection="1">
      <alignment horizontal="left" vertical="top" wrapText="1"/>
      <protection locked="0"/>
    </xf>
    <xf numFmtId="0" fontId="6" fillId="38" borderId="10" xfId="53" applyFont="1" applyFill="1" applyBorder="1" applyAlignment="1" applyProtection="1">
      <alignment horizontal="left" vertical="top" wrapText="1"/>
      <protection locked="0"/>
    </xf>
    <xf numFmtId="0" fontId="8" fillId="0" borderId="10" xfId="53" applyFont="1" applyFill="1" applyBorder="1" applyAlignment="1" applyProtection="1">
      <alignment horizontal="center" vertical="top"/>
      <protection locked="0"/>
    </xf>
    <xf numFmtId="1" fontId="6" fillId="0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3" xfId="53" applyFont="1" applyFill="1" applyBorder="1" applyAlignment="1" applyProtection="1">
      <alignment horizontal="center" vertical="top"/>
      <protection locked="0"/>
    </xf>
    <xf numFmtId="0" fontId="6" fillId="0" borderId="13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/>
      <protection locked="0"/>
    </xf>
    <xf numFmtId="3" fontId="5" fillId="0" borderId="13" xfId="53" applyNumberFormat="1" applyFont="1" applyFill="1" applyBorder="1" applyAlignment="1" applyProtection="1">
      <alignment horizontal="center" vertical="top"/>
      <protection locked="0"/>
    </xf>
    <xf numFmtId="0" fontId="5" fillId="0" borderId="13" xfId="53" applyFont="1" applyFill="1" applyBorder="1" applyAlignment="1" applyProtection="1">
      <alignment horizontal="center" vertical="top"/>
      <protection locked="0"/>
    </xf>
    <xf numFmtId="0" fontId="5" fillId="0" borderId="13" xfId="53" applyFont="1" applyFill="1" applyBorder="1" applyAlignment="1" applyProtection="1">
      <alignment horizontal="center" vertical="top" wrapText="1"/>
      <protection locked="0"/>
    </xf>
    <xf numFmtId="0" fontId="3" fillId="0" borderId="0" xfId="53" applyFont="1" applyFill="1" applyAlignment="1" applyProtection="1">
      <alignment horizontal="center" vertical="top" wrapText="1"/>
      <protection locked="0"/>
    </xf>
    <xf numFmtId="3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11" fillId="0" borderId="0" xfId="53" applyFont="1" applyFill="1" applyAlignment="1" applyProtection="1">
      <alignment horizontal="center" vertical="top" wrapText="1"/>
      <protection locked="0"/>
    </xf>
    <xf numFmtId="3" fontId="11" fillId="0" borderId="0" xfId="53" applyNumberFormat="1" applyFont="1" applyFill="1" applyAlignment="1" applyProtection="1">
      <alignment horizontal="center" vertical="top" wrapText="1"/>
      <protection locked="0"/>
    </xf>
    <xf numFmtId="0" fontId="11" fillId="0" borderId="0" xfId="53" applyFont="1" applyFill="1" applyAlignment="1" applyProtection="1">
      <alignment horizontal="centerContinuous" vertical="top" wrapText="1"/>
      <protection locked="0"/>
    </xf>
    <xf numFmtId="3" fontId="7" fillId="0" borderId="0" xfId="53" applyNumberFormat="1" applyFont="1" applyFill="1" applyAlignment="1" applyProtection="1">
      <alignment horizontal="center" vertical="top"/>
      <protection locked="0"/>
    </xf>
    <xf numFmtId="3" fontId="6" fillId="0" borderId="13" xfId="53" applyNumberFormat="1" applyFont="1" applyFill="1" applyBorder="1" applyAlignment="1" applyProtection="1">
      <alignment horizontal="center" vertical="top"/>
      <protection locked="0"/>
    </xf>
    <xf numFmtId="3" fontId="6" fillId="38" borderId="10" xfId="53" applyNumberFormat="1" applyFont="1" applyFill="1" applyBorder="1" applyAlignment="1" applyProtection="1">
      <alignment horizontal="center" vertical="top"/>
      <protection locked="0"/>
    </xf>
    <xf numFmtId="49" fontId="14" fillId="37" borderId="14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left" wrapText="1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19" fillId="0" borderId="0" xfId="53" applyFont="1" applyFill="1" applyAlignment="1" applyProtection="1">
      <alignment vertical="top"/>
      <protection locked="0"/>
    </xf>
    <xf numFmtId="0" fontId="11" fillId="0" borderId="0" xfId="53" applyFont="1" applyFill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showGridLines="0" showZeros="0" tabSelected="1" zoomScaleSheetLayoutView="90" zoomScalePageLayoutView="0" workbookViewId="0" topLeftCell="A1">
      <selection activeCell="H4" sqref="H4"/>
    </sheetView>
  </sheetViews>
  <sheetFormatPr defaultColWidth="9.140625" defaultRowHeight="15"/>
  <cols>
    <col min="1" max="1" width="9.421875" style="1" customWidth="1"/>
    <col min="2" max="2" width="40.140625" style="4" customWidth="1"/>
    <col min="3" max="3" width="10.7109375" style="4" customWidth="1"/>
    <col min="4" max="4" width="25.421875" style="3" customWidth="1"/>
    <col min="5" max="5" width="16.28125" style="1" customWidth="1"/>
    <col min="6" max="6" width="15.28125" style="1" customWidth="1"/>
    <col min="7" max="7" width="14.7109375" style="2" customWidth="1"/>
    <col min="8" max="8" width="14.7109375" style="1" customWidth="1"/>
    <col min="9" max="9" width="10.7109375" style="1" customWidth="1"/>
    <col min="10" max="16384" width="9.140625" style="1" customWidth="1"/>
  </cols>
  <sheetData>
    <row r="1" ht="15.75">
      <c r="F1" s="184" t="s">
        <v>268</v>
      </c>
    </row>
    <row r="2" ht="15.75">
      <c r="F2" s="184" t="s">
        <v>278</v>
      </c>
    </row>
    <row r="3" ht="15.75">
      <c r="F3" s="184" t="s">
        <v>267</v>
      </c>
    </row>
    <row r="4" spans="6:7" ht="15.75">
      <c r="F4" s="184" t="s">
        <v>277</v>
      </c>
      <c r="G4" s="176"/>
    </row>
    <row r="5" spans="6:7" ht="15.75">
      <c r="F5" s="184"/>
      <c r="G5" s="176"/>
    </row>
    <row r="6" spans="2:7" s="8" customFormat="1" ht="19.5" customHeight="1">
      <c r="B6" s="175" t="s">
        <v>266</v>
      </c>
      <c r="C6" s="175"/>
      <c r="D6" s="175"/>
      <c r="E6" s="175"/>
      <c r="F6" s="175"/>
      <c r="G6" s="174"/>
    </row>
    <row r="7" spans="2:7" s="8" customFormat="1" ht="15.75" customHeight="1">
      <c r="B7" s="185" t="s">
        <v>265</v>
      </c>
      <c r="C7" s="185"/>
      <c r="D7" s="185"/>
      <c r="E7" s="185"/>
      <c r="F7" s="185"/>
      <c r="G7" s="185"/>
    </row>
    <row r="8" spans="2:7" s="8" customFormat="1" ht="15.75">
      <c r="B8" s="185" t="s">
        <v>269</v>
      </c>
      <c r="C8" s="185"/>
      <c r="D8" s="185"/>
      <c r="E8" s="185"/>
      <c r="F8" s="185"/>
      <c r="G8" s="185"/>
    </row>
    <row r="9" spans="2:7" s="8" customFormat="1" ht="15.75">
      <c r="B9" s="172"/>
      <c r="C9" s="172"/>
      <c r="D9" s="172"/>
      <c r="E9" s="172"/>
      <c r="F9" s="173" t="s">
        <v>264</v>
      </c>
      <c r="G9" s="172"/>
    </row>
    <row r="10" spans="1:7" s="169" customFormat="1" ht="37.5" customHeight="1">
      <c r="A10" s="171" t="s">
        <v>263</v>
      </c>
      <c r="B10" s="171" t="s">
        <v>146</v>
      </c>
      <c r="C10" s="171" t="s">
        <v>262</v>
      </c>
      <c r="D10" s="171" t="s">
        <v>261</v>
      </c>
      <c r="E10" s="171" t="s">
        <v>144</v>
      </c>
      <c r="F10" s="171" t="s">
        <v>143</v>
      </c>
      <c r="G10" s="170" t="s">
        <v>142</v>
      </c>
    </row>
    <row r="11" spans="1:7" s="3" customFormat="1" ht="12.75">
      <c r="A11" s="165"/>
      <c r="B11" s="168">
        <v>1</v>
      </c>
      <c r="C11" s="168"/>
      <c r="D11" s="167">
        <v>2</v>
      </c>
      <c r="E11" s="167">
        <v>3</v>
      </c>
      <c r="F11" s="167">
        <v>4</v>
      </c>
      <c r="G11" s="166">
        <v>5</v>
      </c>
    </row>
    <row r="12" spans="1:7" s="3" customFormat="1" ht="25.5">
      <c r="A12" s="165"/>
      <c r="B12" s="99" t="s">
        <v>260</v>
      </c>
      <c r="C12" s="164"/>
      <c r="D12" s="163"/>
      <c r="E12" s="177">
        <f>E13+E38</f>
        <v>32887300</v>
      </c>
      <c r="F12" s="177">
        <f>F13+F38</f>
        <v>36465080</v>
      </c>
      <c r="G12" s="162">
        <f aca="true" t="shared" si="0" ref="G12:G20">(F12*100)/E12</f>
        <v>110.878910704132</v>
      </c>
    </row>
    <row r="13" spans="1:7" s="154" customFormat="1" ht="30">
      <c r="A13" s="161">
        <v>1</v>
      </c>
      <c r="B13" s="160" t="s">
        <v>259</v>
      </c>
      <c r="C13" s="159">
        <v>0</v>
      </c>
      <c r="D13" s="158" t="s">
        <v>258</v>
      </c>
      <c r="E13" s="178">
        <f>E14+E19+E21+E24+E29+E35</f>
        <v>27805400</v>
      </c>
      <c r="F13" s="178">
        <v>32341884</v>
      </c>
      <c r="G13" s="157">
        <f t="shared" si="0"/>
        <v>116.3151186460184</v>
      </c>
    </row>
    <row r="14" spans="1:7" ht="15">
      <c r="A14" s="156" t="s">
        <v>257</v>
      </c>
      <c r="B14" s="128" t="s">
        <v>256</v>
      </c>
      <c r="C14" s="127" t="s">
        <v>121</v>
      </c>
      <c r="D14" s="153" t="s">
        <v>255</v>
      </c>
      <c r="E14" s="140">
        <f>E15+E18</f>
        <v>14358700</v>
      </c>
      <c r="F14" s="140">
        <f>F15+F18</f>
        <v>17290266</v>
      </c>
      <c r="G14" s="124">
        <f t="shared" si="0"/>
        <v>120.41665331819733</v>
      </c>
    </row>
    <row r="15" spans="1:8" s="154" customFormat="1" ht="42.75">
      <c r="A15" s="38" t="s">
        <v>254</v>
      </c>
      <c r="B15" s="133" t="s">
        <v>253</v>
      </c>
      <c r="C15" s="150">
        <v>182</v>
      </c>
      <c r="D15" s="112" t="s">
        <v>252</v>
      </c>
      <c r="E15" s="111">
        <f>E16+E17</f>
        <v>8730400</v>
      </c>
      <c r="F15" s="111">
        <f>F16+F17</f>
        <v>10962509</v>
      </c>
      <c r="G15" s="149">
        <f t="shared" si="0"/>
        <v>125.56708741867497</v>
      </c>
      <c r="H15" s="1"/>
    </row>
    <row r="16" spans="1:7" ht="57.75" customHeight="1">
      <c r="A16" s="38" t="s">
        <v>251</v>
      </c>
      <c r="B16" s="133" t="s">
        <v>250</v>
      </c>
      <c r="C16" s="150">
        <v>182</v>
      </c>
      <c r="D16" s="112" t="s">
        <v>249</v>
      </c>
      <c r="E16" s="111">
        <v>6800000</v>
      </c>
      <c r="F16" s="111">
        <v>8901056</v>
      </c>
      <c r="G16" s="149">
        <f t="shared" si="0"/>
        <v>130.89788235294117</v>
      </c>
    </row>
    <row r="17" spans="1:8" ht="56.25" customHeight="1">
      <c r="A17" s="38" t="s">
        <v>248</v>
      </c>
      <c r="B17" s="133" t="s">
        <v>247</v>
      </c>
      <c r="C17" s="150">
        <v>182</v>
      </c>
      <c r="D17" s="112" t="s">
        <v>246</v>
      </c>
      <c r="E17" s="111">
        <v>1930400</v>
      </c>
      <c r="F17" s="111">
        <v>2061453</v>
      </c>
      <c r="G17" s="149">
        <f t="shared" si="0"/>
        <v>106.7889038541235</v>
      </c>
      <c r="H17" s="155"/>
    </row>
    <row r="18" spans="1:8" s="154" customFormat="1" ht="28.5">
      <c r="A18" s="38" t="s">
        <v>245</v>
      </c>
      <c r="B18" s="133" t="s">
        <v>244</v>
      </c>
      <c r="C18" s="150">
        <v>182</v>
      </c>
      <c r="D18" s="112" t="s">
        <v>243</v>
      </c>
      <c r="E18" s="111">
        <v>5628300</v>
      </c>
      <c r="F18" s="111">
        <v>6327757</v>
      </c>
      <c r="G18" s="149">
        <f t="shared" si="0"/>
        <v>112.42750031092869</v>
      </c>
      <c r="H18" s="155"/>
    </row>
    <row r="19" spans="1:7" ht="15">
      <c r="A19" s="70" t="s">
        <v>242</v>
      </c>
      <c r="B19" s="128" t="s">
        <v>241</v>
      </c>
      <c r="C19" s="127" t="s">
        <v>121</v>
      </c>
      <c r="D19" s="153" t="s">
        <v>240</v>
      </c>
      <c r="E19" s="140">
        <f>E20</f>
        <v>10608400</v>
      </c>
      <c r="F19" s="140">
        <f>F20</f>
        <v>10334541</v>
      </c>
      <c r="G19" s="124">
        <f t="shared" si="0"/>
        <v>97.41847026884356</v>
      </c>
    </row>
    <row r="20" spans="1:7" ht="14.25">
      <c r="A20" s="38" t="s">
        <v>239</v>
      </c>
      <c r="B20" s="133" t="s">
        <v>238</v>
      </c>
      <c r="C20" s="150">
        <v>182</v>
      </c>
      <c r="D20" s="112" t="s">
        <v>237</v>
      </c>
      <c r="E20" s="111">
        <v>10608400</v>
      </c>
      <c r="F20" s="111">
        <v>10334541</v>
      </c>
      <c r="G20" s="149">
        <f t="shared" si="0"/>
        <v>97.41847026884356</v>
      </c>
    </row>
    <row r="21" spans="1:16" ht="60">
      <c r="A21" s="70" t="s">
        <v>236</v>
      </c>
      <c r="B21" s="148" t="s">
        <v>235</v>
      </c>
      <c r="C21" s="152" t="s">
        <v>121</v>
      </c>
      <c r="D21" s="13" t="s">
        <v>234</v>
      </c>
      <c r="E21" s="12">
        <f aca="true" t="shared" si="1" ref="E21:G22">E22</f>
        <v>14100</v>
      </c>
      <c r="F21" s="12">
        <f t="shared" si="1"/>
        <v>14077</v>
      </c>
      <c r="G21" s="57">
        <f t="shared" si="1"/>
        <v>99.83687943262412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4.25">
      <c r="A22" s="38" t="s">
        <v>233</v>
      </c>
      <c r="B22" s="151" t="s">
        <v>232</v>
      </c>
      <c r="C22" s="113" t="s">
        <v>121</v>
      </c>
      <c r="D22" s="112" t="s">
        <v>231</v>
      </c>
      <c r="E22" s="111">
        <f t="shared" si="1"/>
        <v>14100</v>
      </c>
      <c r="F22" s="111">
        <f t="shared" si="1"/>
        <v>14077</v>
      </c>
      <c r="G22" s="149">
        <f t="shared" si="1"/>
        <v>99.83687943262412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32.25" customHeight="1">
      <c r="A23" s="38" t="s">
        <v>230</v>
      </c>
      <c r="B23" s="145" t="s">
        <v>229</v>
      </c>
      <c r="C23" s="150">
        <v>182</v>
      </c>
      <c r="D23" s="112" t="s">
        <v>228</v>
      </c>
      <c r="E23" s="111">
        <v>14100</v>
      </c>
      <c r="F23" s="111">
        <v>14077</v>
      </c>
      <c r="G23" s="149">
        <f>(F23*100)/E23</f>
        <v>99.83687943262412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45.75" customHeight="1">
      <c r="A24" s="70" t="s">
        <v>227</v>
      </c>
      <c r="B24" s="148" t="s">
        <v>226</v>
      </c>
      <c r="C24" s="147" t="s">
        <v>121</v>
      </c>
      <c r="D24" s="13" t="s">
        <v>225</v>
      </c>
      <c r="E24" s="12">
        <f>E25</f>
        <v>76800</v>
      </c>
      <c r="F24" s="12" t="str">
        <f>F25</f>
        <v>0.0</v>
      </c>
      <c r="G24" s="146" t="s">
        <v>13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30" customHeight="1">
      <c r="A25" s="38" t="s">
        <v>224</v>
      </c>
      <c r="B25" s="145" t="s">
        <v>223</v>
      </c>
      <c r="C25" s="144" t="s">
        <v>121</v>
      </c>
      <c r="D25" s="19" t="s">
        <v>222</v>
      </c>
      <c r="E25" s="18">
        <f>E26</f>
        <v>76800</v>
      </c>
      <c r="F25" s="35" t="s">
        <v>113</v>
      </c>
      <c r="G25" s="35" t="s">
        <v>13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127.5" customHeight="1">
      <c r="A26" s="38" t="s">
        <v>221</v>
      </c>
      <c r="B26" s="143" t="s">
        <v>220</v>
      </c>
      <c r="C26" s="144" t="s">
        <v>121</v>
      </c>
      <c r="D26" s="142" t="s">
        <v>219</v>
      </c>
      <c r="E26" s="18">
        <f>E27+E28</f>
        <v>76800</v>
      </c>
      <c r="F26" s="35" t="s">
        <v>113</v>
      </c>
      <c r="G26" s="35" t="s">
        <v>113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114" customHeight="1">
      <c r="A27" s="38" t="s">
        <v>218</v>
      </c>
      <c r="B27" s="143" t="s">
        <v>217</v>
      </c>
      <c r="C27" s="144" t="s">
        <v>216</v>
      </c>
      <c r="D27" s="142" t="s">
        <v>215</v>
      </c>
      <c r="E27" s="18">
        <v>52800</v>
      </c>
      <c r="F27" s="35" t="s">
        <v>113</v>
      </c>
      <c r="G27" s="35" t="s">
        <v>113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141.75" customHeight="1">
      <c r="A28" s="38" t="s">
        <v>214</v>
      </c>
      <c r="B28" s="143" t="s">
        <v>213</v>
      </c>
      <c r="C28" s="142" t="s">
        <v>15</v>
      </c>
      <c r="D28" s="142" t="s">
        <v>212</v>
      </c>
      <c r="E28" s="18">
        <v>24000</v>
      </c>
      <c r="F28" s="35" t="s">
        <v>113</v>
      </c>
      <c r="G28" s="36" t="s">
        <v>113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33.75" customHeight="1">
      <c r="A29" s="58" t="s">
        <v>211</v>
      </c>
      <c r="B29" s="128" t="s">
        <v>210</v>
      </c>
      <c r="C29" s="127" t="s">
        <v>121</v>
      </c>
      <c r="D29" s="141" t="s">
        <v>209</v>
      </c>
      <c r="E29" s="140">
        <f>E30+E32</f>
        <v>2747400</v>
      </c>
      <c r="F29" s="140">
        <f>F30+F32</f>
        <v>4703000</v>
      </c>
      <c r="G29" s="124">
        <f>(F29*100)/E29</f>
        <v>171.18002475067337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85.5">
      <c r="A30" s="38" t="s">
        <v>208</v>
      </c>
      <c r="B30" s="133" t="s">
        <v>207</v>
      </c>
      <c r="C30" s="36" t="s">
        <v>121</v>
      </c>
      <c r="D30" s="35" t="s">
        <v>206</v>
      </c>
      <c r="E30" s="18">
        <v>550000</v>
      </c>
      <c r="F30" s="18">
        <v>337500</v>
      </c>
      <c r="G30" s="18">
        <f>(F30*100)/E30</f>
        <v>61.36363636363637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47.25" customHeight="1">
      <c r="A31" s="70" t="s">
        <v>205</v>
      </c>
      <c r="B31" s="139" t="s">
        <v>204</v>
      </c>
      <c r="C31" s="138" t="s">
        <v>121</v>
      </c>
      <c r="D31" s="137" t="s">
        <v>203</v>
      </c>
      <c r="E31" s="24">
        <f>E32</f>
        <v>2197400</v>
      </c>
      <c r="F31" s="24">
        <f>F32</f>
        <v>4365500</v>
      </c>
      <c r="G31" s="66">
        <f>G32</f>
        <v>198.66660598889598</v>
      </c>
      <c r="H31" s="3"/>
      <c r="I31" s="3"/>
      <c r="J31" s="3"/>
      <c r="K31" s="3"/>
      <c r="L31" s="3"/>
      <c r="M31" s="3"/>
      <c r="N31" s="3"/>
      <c r="O31" s="3"/>
      <c r="P31" s="3"/>
    </row>
    <row r="32" spans="1:16" ht="58.5" customHeight="1">
      <c r="A32" s="38" t="s">
        <v>202</v>
      </c>
      <c r="B32" s="133" t="s">
        <v>201</v>
      </c>
      <c r="C32" s="20" t="s">
        <v>121</v>
      </c>
      <c r="D32" s="19" t="s">
        <v>200</v>
      </c>
      <c r="E32" s="18">
        <f>SUM(E33:E34)</f>
        <v>2197400</v>
      </c>
      <c r="F32" s="18">
        <f>F33+F34:F34</f>
        <v>4365500</v>
      </c>
      <c r="G32" s="18">
        <f>(F32*100)/E32</f>
        <v>198.66660598889598</v>
      </c>
      <c r="H32" s="3"/>
      <c r="I32" s="3"/>
      <c r="J32" s="3"/>
      <c r="K32" s="3"/>
      <c r="L32" s="3"/>
      <c r="M32" s="3"/>
      <c r="N32" s="3"/>
      <c r="O32" s="3"/>
      <c r="P32" s="3"/>
    </row>
    <row r="33" spans="1:16" ht="75.75" customHeight="1">
      <c r="A33" s="38" t="s">
        <v>199</v>
      </c>
      <c r="B33" s="114" t="s">
        <v>198</v>
      </c>
      <c r="C33" s="113" t="s">
        <v>197</v>
      </c>
      <c r="D33" s="112" t="s">
        <v>196</v>
      </c>
      <c r="E33" s="111">
        <v>2087400</v>
      </c>
      <c r="F33" s="111">
        <v>4365000</v>
      </c>
      <c r="G33" s="111">
        <f>(F33*100)/E33</f>
        <v>209.11181373958033</v>
      </c>
      <c r="H33" s="3"/>
      <c r="I33" s="131"/>
      <c r="J33" s="131"/>
      <c r="K33" s="3"/>
      <c r="L33" s="3"/>
      <c r="M33" s="3"/>
      <c r="N33" s="3"/>
      <c r="O33" s="3"/>
      <c r="P33" s="3"/>
    </row>
    <row r="34" spans="1:16" ht="59.25" customHeight="1">
      <c r="A34" s="38" t="s">
        <v>195</v>
      </c>
      <c r="B34" s="114" t="s">
        <v>194</v>
      </c>
      <c r="C34" s="113" t="s">
        <v>193</v>
      </c>
      <c r="D34" s="112" t="s">
        <v>192</v>
      </c>
      <c r="E34" s="111">
        <v>110000</v>
      </c>
      <c r="F34" s="111">
        <v>500</v>
      </c>
      <c r="G34" s="136">
        <f>(F34*100)/E34</f>
        <v>0.45454545454545453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s="130" customFormat="1" ht="15.75" customHeight="1" hidden="1">
      <c r="A35" s="58" t="s">
        <v>185</v>
      </c>
      <c r="B35" s="128" t="s">
        <v>191</v>
      </c>
      <c r="C35" s="127" t="s">
        <v>121</v>
      </c>
      <c r="D35" s="13" t="s">
        <v>190</v>
      </c>
      <c r="E35" s="135" t="str">
        <f>E36</f>
        <v>0</v>
      </c>
      <c r="F35" s="135" t="str">
        <f>F36</f>
        <v>0</v>
      </c>
      <c r="G35" s="134" t="s">
        <v>13</v>
      </c>
      <c r="H35" s="3"/>
      <c r="I35" s="3"/>
      <c r="J35" s="3"/>
      <c r="K35" s="131"/>
      <c r="L35" s="131"/>
      <c r="M35" s="131"/>
      <c r="N35" s="131"/>
      <c r="O35" s="131"/>
      <c r="P35" s="131"/>
    </row>
    <row r="36" spans="1:16" s="130" customFormat="1" ht="14.25" hidden="1">
      <c r="A36" s="38" t="s">
        <v>182</v>
      </c>
      <c r="B36" s="133" t="s">
        <v>189</v>
      </c>
      <c r="C36" s="132" t="s">
        <v>121</v>
      </c>
      <c r="D36" s="19" t="s">
        <v>188</v>
      </c>
      <c r="E36" s="85" t="str">
        <f>E37</f>
        <v>0</v>
      </c>
      <c r="F36" s="85" t="str">
        <f>F37</f>
        <v>0</v>
      </c>
      <c r="G36" s="35" t="s">
        <v>13</v>
      </c>
      <c r="H36" s="3"/>
      <c r="I36" s="3"/>
      <c r="J36" s="3"/>
      <c r="K36" s="131"/>
      <c r="L36" s="131"/>
      <c r="M36" s="131"/>
      <c r="N36" s="131"/>
      <c r="O36" s="131"/>
      <c r="P36" s="131"/>
    </row>
    <row r="37" spans="1:16" ht="69" customHeight="1" hidden="1">
      <c r="A37" s="35" t="s">
        <v>179</v>
      </c>
      <c r="B37" s="129" t="s">
        <v>187</v>
      </c>
      <c r="C37" s="36" t="s">
        <v>15</v>
      </c>
      <c r="D37" s="35" t="s">
        <v>186</v>
      </c>
      <c r="E37" s="35" t="s">
        <v>13</v>
      </c>
      <c r="F37" s="35" t="s">
        <v>13</v>
      </c>
      <c r="G37" s="35" t="s">
        <v>13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 s="115" customFormat="1" ht="15">
      <c r="A38" s="58" t="s">
        <v>185</v>
      </c>
      <c r="B38" s="128" t="s">
        <v>184</v>
      </c>
      <c r="C38" s="127" t="s">
        <v>121</v>
      </c>
      <c r="D38" s="126" t="s">
        <v>183</v>
      </c>
      <c r="E38" s="125">
        <f>E41+E44</f>
        <v>5081900</v>
      </c>
      <c r="F38" s="125">
        <f>F41+F44+F48</f>
        <v>4123196</v>
      </c>
      <c r="G38" s="124">
        <f>(F38*100)/E38</f>
        <v>81.1349298490722</v>
      </c>
      <c r="H38" s="3"/>
      <c r="I38" s="117"/>
      <c r="J38" s="117"/>
      <c r="K38" s="116"/>
      <c r="L38" s="116"/>
      <c r="M38" s="116"/>
      <c r="N38" s="116"/>
      <c r="O38" s="116"/>
      <c r="P38" s="116"/>
    </row>
    <row r="39" spans="1:16" s="115" customFormat="1" ht="38.25">
      <c r="A39" s="121" t="s">
        <v>182</v>
      </c>
      <c r="B39" s="120" t="s">
        <v>181</v>
      </c>
      <c r="C39" s="119" t="s">
        <v>121</v>
      </c>
      <c r="D39" s="118" t="s">
        <v>180</v>
      </c>
      <c r="E39" s="118">
        <f>E40</f>
        <v>5081900</v>
      </c>
      <c r="F39" s="118">
        <f>F40</f>
        <v>4123196</v>
      </c>
      <c r="G39" s="39">
        <f>(F39*100)/E39</f>
        <v>81.1349298490722</v>
      </c>
      <c r="H39" s="3"/>
      <c r="I39" s="117"/>
      <c r="J39" s="117"/>
      <c r="K39" s="116"/>
      <c r="L39" s="116"/>
      <c r="M39" s="116"/>
      <c r="N39" s="116"/>
      <c r="O39" s="116"/>
      <c r="P39" s="116"/>
    </row>
    <row r="40" spans="1:16" s="115" customFormat="1" ht="42.75" customHeight="1">
      <c r="A40" s="121" t="s">
        <v>179</v>
      </c>
      <c r="B40" s="123" t="s">
        <v>178</v>
      </c>
      <c r="C40" s="119" t="s">
        <v>121</v>
      </c>
      <c r="D40" s="118" t="s">
        <v>177</v>
      </c>
      <c r="E40" s="118">
        <f>E41+E44</f>
        <v>5081900</v>
      </c>
      <c r="F40" s="118">
        <f>F41+F44</f>
        <v>4123196</v>
      </c>
      <c r="G40" s="39">
        <f>F40/E40*100</f>
        <v>81.13492984907221</v>
      </c>
      <c r="H40" s="3"/>
      <c r="I40" s="117"/>
      <c r="J40" s="117"/>
      <c r="K40" s="116"/>
      <c r="L40" s="116"/>
      <c r="M40" s="116"/>
      <c r="N40" s="116"/>
      <c r="O40" s="116"/>
      <c r="P40" s="116"/>
    </row>
    <row r="41" spans="1:16" s="115" customFormat="1" ht="42" customHeight="1">
      <c r="A41" s="121" t="s">
        <v>176</v>
      </c>
      <c r="B41" s="120" t="s">
        <v>175</v>
      </c>
      <c r="C41" s="119" t="s">
        <v>121</v>
      </c>
      <c r="D41" s="118" t="s">
        <v>174</v>
      </c>
      <c r="E41" s="118">
        <f>E42+E43</f>
        <v>1615200</v>
      </c>
      <c r="F41" s="18">
        <f>F42+F43</f>
        <v>1384392</v>
      </c>
      <c r="G41" s="39">
        <f>F41/E41*100</f>
        <v>85.71025260029718</v>
      </c>
      <c r="H41" s="3"/>
      <c r="I41" s="117"/>
      <c r="J41" s="117"/>
      <c r="K41" s="116"/>
      <c r="L41" s="116"/>
      <c r="M41" s="116"/>
      <c r="N41" s="116"/>
      <c r="O41" s="116"/>
      <c r="P41" s="116"/>
    </row>
    <row r="42" spans="1:16" s="115" customFormat="1" ht="76.5" customHeight="1">
      <c r="A42" s="121" t="s">
        <v>173</v>
      </c>
      <c r="B42" s="120" t="s">
        <v>172</v>
      </c>
      <c r="C42" s="119" t="s">
        <v>15</v>
      </c>
      <c r="D42" s="118" t="s">
        <v>171</v>
      </c>
      <c r="E42" s="118">
        <v>1579200</v>
      </c>
      <c r="F42" s="18">
        <v>1350608</v>
      </c>
      <c r="G42" s="39">
        <f>F42/E42*100</f>
        <v>85.52482269503547</v>
      </c>
      <c r="H42" s="3"/>
      <c r="I42" s="117"/>
      <c r="J42" s="117"/>
      <c r="K42" s="116"/>
      <c r="L42" s="116"/>
      <c r="M42" s="116"/>
      <c r="N42" s="116"/>
      <c r="O42" s="116"/>
      <c r="P42" s="116"/>
    </row>
    <row r="43" spans="1:16" s="115" customFormat="1" ht="126" customHeight="1">
      <c r="A43" s="121" t="s">
        <v>170</v>
      </c>
      <c r="B43" s="122" t="s">
        <v>169</v>
      </c>
      <c r="C43" s="119" t="s">
        <v>15</v>
      </c>
      <c r="D43" s="118" t="s">
        <v>168</v>
      </c>
      <c r="E43" s="118">
        <v>36000</v>
      </c>
      <c r="F43" s="118">
        <v>33784</v>
      </c>
      <c r="G43" s="35" t="s">
        <v>13</v>
      </c>
      <c r="H43" s="3"/>
      <c r="I43" s="117"/>
      <c r="J43" s="117"/>
      <c r="K43" s="116"/>
      <c r="L43" s="116"/>
      <c r="M43" s="116"/>
      <c r="N43" s="116"/>
      <c r="O43" s="116"/>
      <c r="P43" s="116"/>
    </row>
    <row r="44" spans="1:16" s="115" customFormat="1" ht="63.75" customHeight="1">
      <c r="A44" s="121" t="s">
        <v>167</v>
      </c>
      <c r="B44" s="120" t="s">
        <v>166</v>
      </c>
      <c r="C44" s="119" t="s">
        <v>121</v>
      </c>
      <c r="D44" s="118" t="s">
        <v>165</v>
      </c>
      <c r="E44" s="118">
        <f>E45</f>
        <v>3466700</v>
      </c>
      <c r="F44" s="118">
        <f>F45</f>
        <v>2738804</v>
      </c>
      <c r="G44" s="39">
        <f>F44/E44*100</f>
        <v>79.0032018922895</v>
      </c>
      <c r="H44" s="3"/>
      <c r="I44" s="117"/>
      <c r="J44" s="117"/>
      <c r="K44" s="116"/>
      <c r="L44" s="116"/>
      <c r="M44" s="116"/>
      <c r="N44" s="116"/>
      <c r="O44" s="116"/>
      <c r="P44" s="116"/>
    </row>
    <row r="45" spans="1:16" s="115" customFormat="1" ht="85.5" customHeight="1">
      <c r="A45" s="121" t="s">
        <v>164</v>
      </c>
      <c r="B45" s="120" t="s">
        <v>163</v>
      </c>
      <c r="C45" s="119" t="s">
        <v>15</v>
      </c>
      <c r="D45" s="118" t="s">
        <v>162</v>
      </c>
      <c r="E45" s="118">
        <f>E46+E47</f>
        <v>3466700</v>
      </c>
      <c r="F45" s="118">
        <f>F46+F47</f>
        <v>2738804</v>
      </c>
      <c r="G45" s="39">
        <f>F45/E45*100</f>
        <v>79.0032018922895</v>
      </c>
      <c r="H45" s="3"/>
      <c r="I45" s="117"/>
      <c r="J45" s="117"/>
      <c r="K45" s="116"/>
      <c r="L45" s="116"/>
      <c r="M45" s="116"/>
      <c r="N45" s="116"/>
      <c r="O45" s="116"/>
      <c r="P45" s="116"/>
    </row>
    <row r="46" spans="1:16" s="115" customFormat="1" ht="54" customHeight="1">
      <c r="A46" s="121" t="s">
        <v>161</v>
      </c>
      <c r="B46" s="120" t="s">
        <v>160</v>
      </c>
      <c r="C46" s="119" t="s">
        <v>15</v>
      </c>
      <c r="D46" s="118" t="s">
        <v>159</v>
      </c>
      <c r="E46" s="118">
        <v>2582800</v>
      </c>
      <c r="F46" s="85">
        <v>2151786</v>
      </c>
      <c r="G46" s="39">
        <f>F46/E46*100</f>
        <v>83.31214186154561</v>
      </c>
      <c r="H46" s="3"/>
      <c r="I46" s="117"/>
      <c r="J46" s="117"/>
      <c r="K46" s="116"/>
      <c r="L46" s="116"/>
      <c r="M46" s="116"/>
      <c r="N46" s="116"/>
      <c r="O46" s="116"/>
      <c r="P46" s="116"/>
    </row>
    <row r="47" spans="1:16" s="115" customFormat="1" ht="55.5" customHeight="1">
      <c r="A47" s="121" t="s">
        <v>158</v>
      </c>
      <c r="B47" s="120" t="s">
        <v>157</v>
      </c>
      <c r="C47" s="119" t="s">
        <v>15</v>
      </c>
      <c r="D47" s="118" t="s">
        <v>156</v>
      </c>
      <c r="E47" s="118">
        <v>883900</v>
      </c>
      <c r="F47" s="85">
        <v>587018</v>
      </c>
      <c r="G47" s="39">
        <f>F47/E47*100</f>
        <v>66.41226383075008</v>
      </c>
      <c r="H47" s="3"/>
      <c r="I47" s="117"/>
      <c r="J47" s="117"/>
      <c r="K47" s="116"/>
      <c r="L47" s="116"/>
      <c r="M47" s="116"/>
      <c r="N47" s="116"/>
      <c r="O47" s="116"/>
      <c r="P47" s="116"/>
    </row>
    <row r="48" spans="1:16" ht="27" customHeight="1" hidden="1">
      <c r="A48" s="110" t="s">
        <v>155</v>
      </c>
      <c r="B48" s="114" t="s">
        <v>154</v>
      </c>
      <c r="C48" s="113" t="s">
        <v>121</v>
      </c>
      <c r="D48" s="112" t="s">
        <v>153</v>
      </c>
      <c r="E48" s="111">
        <f>E49</f>
        <v>50000</v>
      </c>
      <c r="F48" s="111" t="str">
        <f>F49</f>
        <v>0</v>
      </c>
      <c r="G48" s="111" t="str">
        <f>G49</f>
        <v>0</v>
      </c>
      <c r="H48" s="3"/>
      <c r="I48" s="3"/>
      <c r="J48" s="3"/>
      <c r="K48" s="3"/>
      <c r="L48" s="3"/>
      <c r="M48" s="3"/>
      <c r="N48" s="3"/>
      <c r="O48" s="3"/>
      <c r="P48" s="3"/>
    </row>
    <row r="49" spans="1:16" ht="71.25" customHeight="1" hidden="1">
      <c r="A49" s="110" t="s">
        <v>152</v>
      </c>
      <c r="B49" s="109" t="s">
        <v>151</v>
      </c>
      <c r="C49" s="20" t="s">
        <v>121</v>
      </c>
      <c r="D49" s="19" t="s">
        <v>150</v>
      </c>
      <c r="E49" s="18">
        <v>50000</v>
      </c>
      <c r="F49" s="35" t="s">
        <v>13</v>
      </c>
      <c r="G49" s="35" t="s">
        <v>13</v>
      </c>
      <c r="H49" s="3"/>
      <c r="I49" s="3"/>
      <c r="J49" s="3"/>
      <c r="K49" s="3"/>
      <c r="L49" s="3"/>
      <c r="M49" s="3"/>
      <c r="N49" s="3"/>
      <c r="O49" s="3"/>
      <c r="P49" s="3"/>
    </row>
    <row r="50" spans="1:9" s="101" customFormat="1" ht="20.25" customHeight="1">
      <c r="A50" s="108"/>
      <c r="B50" s="107" t="s">
        <v>149</v>
      </c>
      <c r="C50" s="106"/>
      <c r="D50" s="105" t="s">
        <v>11</v>
      </c>
      <c r="E50" s="104">
        <f>E13+E38</f>
        <v>32887300</v>
      </c>
      <c r="F50" s="104">
        <f>F13+F38</f>
        <v>36465080</v>
      </c>
      <c r="G50" s="103">
        <f>(F50*100)/E50</f>
        <v>110.878910704132</v>
      </c>
      <c r="H50" s="102">
        <v>34255176</v>
      </c>
      <c r="I50" s="101" t="s">
        <v>148</v>
      </c>
    </row>
    <row r="51" spans="1:7" ht="54" customHeight="1">
      <c r="A51" s="70" t="s">
        <v>147</v>
      </c>
      <c r="B51" s="99" t="s">
        <v>146</v>
      </c>
      <c r="C51" s="100"/>
      <c r="D51" s="99" t="s">
        <v>145</v>
      </c>
      <c r="E51" s="99" t="s">
        <v>144</v>
      </c>
      <c r="F51" s="98" t="s">
        <v>143</v>
      </c>
      <c r="G51" s="98" t="s">
        <v>142</v>
      </c>
    </row>
    <row r="52" spans="1:9" ht="23.25" customHeight="1">
      <c r="A52" s="47" t="s">
        <v>141</v>
      </c>
      <c r="B52" s="97" t="s">
        <v>140</v>
      </c>
      <c r="C52" s="96" t="s">
        <v>121</v>
      </c>
      <c r="D52" s="95" t="s">
        <v>139</v>
      </c>
      <c r="E52" s="94">
        <f>E53+E54+E55+E56+E57+E58+E59+E60</f>
        <v>16845700</v>
      </c>
      <c r="F52" s="94">
        <f>F53+F54+F55+F56+F57+F58+F59+F60</f>
        <v>16035274</v>
      </c>
      <c r="G52" s="94">
        <f aca="true" t="shared" si="2" ref="G52:G58">F52/E52*100</f>
        <v>95.18912244667779</v>
      </c>
      <c r="H52" s="1">
        <v>15144800</v>
      </c>
      <c r="I52" s="1">
        <v>14755251</v>
      </c>
    </row>
    <row r="53" spans="1:9" ht="39.75" customHeight="1">
      <c r="A53" s="38" t="s">
        <v>138</v>
      </c>
      <c r="B53" s="92" t="s">
        <v>137</v>
      </c>
      <c r="C53" s="36" t="s">
        <v>110</v>
      </c>
      <c r="D53" s="35" t="s">
        <v>136</v>
      </c>
      <c r="E53" s="18">
        <v>784900</v>
      </c>
      <c r="F53" s="18">
        <v>739528</v>
      </c>
      <c r="G53" s="39">
        <f t="shared" si="2"/>
        <v>94.2193910052236</v>
      </c>
      <c r="H53" s="65" t="s">
        <v>135</v>
      </c>
      <c r="I53" s="65" t="e">
        <f>E60-E62+E67+E69+E87+E89+E94+#REF!</f>
        <v>#REF!</v>
      </c>
    </row>
    <row r="54" spans="1:9" ht="29.25" customHeight="1">
      <c r="A54" s="38" t="s">
        <v>134</v>
      </c>
      <c r="B54" s="179" t="s">
        <v>270</v>
      </c>
      <c r="C54" s="36" t="s">
        <v>110</v>
      </c>
      <c r="D54" s="35" t="s">
        <v>133</v>
      </c>
      <c r="E54" s="93">
        <v>2851300</v>
      </c>
      <c r="F54" s="18">
        <v>2772773</v>
      </c>
      <c r="G54" s="39">
        <f t="shared" si="2"/>
        <v>97.24592291235577</v>
      </c>
      <c r="H54" s="65">
        <f>E53+E54+E62+E65</f>
        <v>3808000</v>
      </c>
      <c r="I54" s="65">
        <f>F53+F54+F62+F65</f>
        <v>3669042</v>
      </c>
    </row>
    <row r="55" spans="1:9" ht="65.25" customHeight="1">
      <c r="A55" s="38" t="s">
        <v>123</v>
      </c>
      <c r="B55" s="180" t="s">
        <v>132</v>
      </c>
      <c r="C55" s="36" t="s">
        <v>15</v>
      </c>
      <c r="D55" s="35" t="s">
        <v>126</v>
      </c>
      <c r="E55" s="18">
        <v>796000</v>
      </c>
      <c r="F55" s="18">
        <v>667584</v>
      </c>
      <c r="G55" s="39">
        <f t="shared" si="2"/>
        <v>83.86733668341708</v>
      </c>
      <c r="H55" s="65">
        <f>E55+E56+E57+E58</f>
        <v>9882000</v>
      </c>
      <c r="I55" s="65">
        <f>F55+F56+F57+F58</f>
        <v>9296022</v>
      </c>
    </row>
    <row r="56" spans="1:7" ht="42" customHeight="1">
      <c r="A56" s="38" t="s">
        <v>120</v>
      </c>
      <c r="B56" s="92" t="s">
        <v>131</v>
      </c>
      <c r="C56" s="36" t="s">
        <v>15</v>
      </c>
      <c r="D56" s="35" t="s">
        <v>126</v>
      </c>
      <c r="E56" s="18">
        <v>7470800</v>
      </c>
      <c r="F56" s="18">
        <v>7244045</v>
      </c>
      <c r="G56" s="39">
        <f t="shared" si="2"/>
        <v>96.96478288804413</v>
      </c>
    </row>
    <row r="57" spans="1:8" ht="93" customHeight="1">
      <c r="A57" s="38" t="s">
        <v>130</v>
      </c>
      <c r="B57" s="181" t="s">
        <v>129</v>
      </c>
      <c r="C57" s="36" t="s">
        <v>15</v>
      </c>
      <c r="D57" s="35" t="s">
        <v>126</v>
      </c>
      <c r="E57" s="18">
        <v>1579200</v>
      </c>
      <c r="F57" s="18">
        <v>1350609</v>
      </c>
      <c r="G57" s="39">
        <f t="shared" si="2"/>
        <v>85.52488601823708</v>
      </c>
      <c r="H57" s="65">
        <f>F57+F100</f>
        <v>4089412</v>
      </c>
    </row>
    <row r="58" spans="1:7" ht="85.5" customHeight="1">
      <c r="A58" s="38" t="s">
        <v>128</v>
      </c>
      <c r="B58" s="40" t="s">
        <v>127</v>
      </c>
      <c r="C58" s="36" t="s">
        <v>15</v>
      </c>
      <c r="D58" s="35" t="s">
        <v>126</v>
      </c>
      <c r="E58" s="18">
        <v>36000</v>
      </c>
      <c r="F58" s="18">
        <v>33784</v>
      </c>
      <c r="G58" s="39">
        <f t="shared" si="2"/>
        <v>93.84444444444443</v>
      </c>
    </row>
    <row r="59" spans="1:7" ht="30">
      <c r="A59" s="38" t="s">
        <v>123</v>
      </c>
      <c r="B59" s="91" t="s">
        <v>125</v>
      </c>
      <c r="C59" s="90" t="s">
        <v>15</v>
      </c>
      <c r="D59" s="89" t="s">
        <v>124</v>
      </c>
      <c r="E59" s="89" t="s">
        <v>13</v>
      </c>
      <c r="F59" s="88" t="s">
        <v>13</v>
      </c>
      <c r="G59" s="88" t="s">
        <v>13</v>
      </c>
    </row>
    <row r="60" spans="1:9" ht="31.5" customHeight="1">
      <c r="A60" s="50" t="s">
        <v>123</v>
      </c>
      <c r="B60" s="87" t="s">
        <v>122</v>
      </c>
      <c r="C60" s="51" t="s">
        <v>121</v>
      </c>
      <c r="D60" s="50" t="s">
        <v>107</v>
      </c>
      <c r="E60" s="49">
        <f>E61+E62+E63+E64+E65+E66</f>
        <v>3327500</v>
      </c>
      <c r="F60" s="49">
        <v>3226951</v>
      </c>
      <c r="G60" s="49">
        <f>F60/E60*100</f>
        <v>96.9782419233659</v>
      </c>
      <c r="H60" s="65" t="e">
        <f>E60-E62+E67+E69+E87+E89+E94+#REF!</f>
        <v>#REF!</v>
      </c>
      <c r="I60" s="65" t="e">
        <f>F60-F62+F67+F69+F87+F89+F94+#REF!</f>
        <v>#REF!</v>
      </c>
    </row>
    <row r="61" spans="1:7" ht="93" customHeight="1">
      <c r="A61" s="38" t="s">
        <v>120</v>
      </c>
      <c r="B61" s="182" t="s">
        <v>271</v>
      </c>
      <c r="C61" s="36" t="s">
        <v>15</v>
      </c>
      <c r="D61" s="36" t="s">
        <v>107</v>
      </c>
      <c r="E61" s="85">
        <v>100000</v>
      </c>
      <c r="F61" s="85">
        <v>100000</v>
      </c>
      <c r="G61" s="39">
        <f>(F61*100)/E61</f>
        <v>100</v>
      </c>
    </row>
    <row r="62" spans="1:7" ht="87" customHeight="1">
      <c r="A62" s="38" t="s">
        <v>119</v>
      </c>
      <c r="B62" s="86" t="s">
        <v>118</v>
      </c>
      <c r="C62" s="36" t="s">
        <v>110</v>
      </c>
      <c r="D62" s="36" t="s">
        <v>107</v>
      </c>
      <c r="E62" s="85">
        <v>69000</v>
      </c>
      <c r="F62" s="85">
        <v>69000</v>
      </c>
      <c r="G62" s="39">
        <f>(F62*100)/E62</f>
        <v>100</v>
      </c>
    </row>
    <row r="63" spans="1:7" ht="43.5" customHeight="1">
      <c r="A63" s="38" t="s">
        <v>117</v>
      </c>
      <c r="B63" s="84" t="s">
        <v>116</v>
      </c>
      <c r="C63" s="36" t="s">
        <v>15</v>
      </c>
      <c r="D63" s="35" t="s">
        <v>107</v>
      </c>
      <c r="E63" s="18">
        <v>2887200</v>
      </c>
      <c r="F63" s="18">
        <v>2821710</v>
      </c>
      <c r="G63" s="39">
        <f>(F63*100)/E63</f>
        <v>97.73171238570241</v>
      </c>
    </row>
    <row r="64" spans="1:7" ht="60.75" customHeight="1">
      <c r="A64" s="38" t="s">
        <v>115</v>
      </c>
      <c r="B64" s="83" t="s">
        <v>114</v>
      </c>
      <c r="C64" s="36" t="s">
        <v>15</v>
      </c>
      <c r="D64" s="35" t="s">
        <v>107</v>
      </c>
      <c r="E64" s="18">
        <v>20000</v>
      </c>
      <c r="F64" s="35" t="s">
        <v>113</v>
      </c>
      <c r="G64" s="35" t="s">
        <v>13</v>
      </c>
    </row>
    <row r="65" spans="1:7" ht="90" customHeight="1">
      <c r="A65" s="38" t="s">
        <v>112</v>
      </c>
      <c r="B65" s="82" t="s">
        <v>111</v>
      </c>
      <c r="C65" s="20" t="s">
        <v>110</v>
      </c>
      <c r="D65" s="35" t="s">
        <v>107</v>
      </c>
      <c r="E65" s="18">
        <v>102800</v>
      </c>
      <c r="F65" s="18">
        <v>87741</v>
      </c>
      <c r="G65" s="39">
        <f>(F65*100)/E65</f>
        <v>85.3511673151751</v>
      </c>
    </row>
    <row r="66" spans="1:7" ht="43.5" customHeight="1">
      <c r="A66" s="38" t="s">
        <v>109</v>
      </c>
      <c r="B66" s="81" t="s">
        <v>108</v>
      </c>
      <c r="C66" s="20" t="s">
        <v>15</v>
      </c>
      <c r="D66" s="35" t="s">
        <v>107</v>
      </c>
      <c r="E66" s="18">
        <v>148500</v>
      </c>
      <c r="F66" s="18">
        <v>148500</v>
      </c>
      <c r="G66" s="39">
        <f>(F66*100)/E66</f>
        <v>100</v>
      </c>
    </row>
    <row r="67" spans="1:7" ht="30">
      <c r="A67" s="58" t="s">
        <v>106</v>
      </c>
      <c r="B67" s="64" t="s">
        <v>105</v>
      </c>
      <c r="C67" s="14" t="s">
        <v>15</v>
      </c>
      <c r="D67" s="54" t="s">
        <v>104</v>
      </c>
      <c r="E67" s="12">
        <f>E68</f>
        <v>28000</v>
      </c>
      <c r="F67" s="12">
        <f>F68</f>
        <v>27927</v>
      </c>
      <c r="G67" s="80">
        <f>(F67*100)/E67</f>
        <v>99.73928571428571</v>
      </c>
    </row>
    <row r="68" spans="1:7" ht="135.75" customHeight="1">
      <c r="A68" s="38" t="s">
        <v>103</v>
      </c>
      <c r="B68" s="79" t="s">
        <v>102</v>
      </c>
      <c r="C68" s="36" t="s">
        <v>15</v>
      </c>
      <c r="D68" s="35" t="s">
        <v>101</v>
      </c>
      <c r="E68" s="18">
        <v>28000</v>
      </c>
      <c r="F68" s="18">
        <v>27927</v>
      </c>
      <c r="G68" s="39">
        <f>(F68*100)/E68</f>
        <v>99.73928571428571</v>
      </c>
    </row>
    <row r="69" spans="1:7" ht="23.25" customHeight="1">
      <c r="A69" s="78" t="s">
        <v>100</v>
      </c>
      <c r="B69" s="77" t="s">
        <v>99</v>
      </c>
      <c r="C69" s="76" t="s">
        <v>15</v>
      </c>
      <c r="D69" s="75" t="s">
        <v>98</v>
      </c>
      <c r="E69" s="74">
        <f aca="true" t="shared" si="3" ref="E69:G70">E70</f>
        <v>18000</v>
      </c>
      <c r="F69" s="74">
        <f t="shared" si="3"/>
        <v>17908</v>
      </c>
      <c r="G69" s="74">
        <f t="shared" si="3"/>
        <v>99.4888888888889</v>
      </c>
    </row>
    <row r="70" spans="1:7" ht="32.25" customHeight="1">
      <c r="A70" s="38" t="s">
        <v>97</v>
      </c>
      <c r="B70" s="73" t="s">
        <v>96</v>
      </c>
      <c r="C70" s="68" t="s">
        <v>15</v>
      </c>
      <c r="D70" s="67" t="s">
        <v>93</v>
      </c>
      <c r="E70" s="18">
        <f t="shared" si="3"/>
        <v>18000</v>
      </c>
      <c r="F70" s="18">
        <f t="shared" si="3"/>
        <v>17908</v>
      </c>
      <c r="G70" s="18">
        <f t="shared" si="3"/>
        <v>99.4888888888889</v>
      </c>
    </row>
    <row r="71" spans="1:7" ht="66.75" customHeight="1">
      <c r="A71" s="38" t="s">
        <v>95</v>
      </c>
      <c r="B71" s="72" t="s">
        <v>94</v>
      </c>
      <c r="C71" s="36" t="s">
        <v>15</v>
      </c>
      <c r="D71" s="35" t="s">
        <v>93</v>
      </c>
      <c r="E71" s="18">
        <v>18000</v>
      </c>
      <c r="F71" s="18">
        <v>17908</v>
      </c>
      <c r="G71" s="39">
        <f>(F71*100)/E71</f>
        <v>99.4888888888889</v>
      </c>
    </row>
    <row r="72" spans="1:8" ht="15">
      <c r="A72" s="58" t="s">
        <v>92</v>
      </c>
      <c r="B72" s="64" t="s">
        <v>91</v>
      </c>
      <c r="C72" s="14" t="s">
        <v>15</v>
      </c>
      <c r="D72" s="13" t="s">
        <v>90</v>
      </c>
      <c r="E72" s="12">
        <f>E73+E75+E85</f>
        <v>8120200</v>
      </c>
      <c r="F72" s="12">
        <f>F73+F75+F85</f>
        <v>8084965</v>
      </c>
      <c r="G72" s="57">
        <f>(F72*100)/E72</f>
        <v>99.56608211620403</v>
      </c>
      <c r="H72" s="71"/>
    </row>
    <row r="73" spans="1:9" ht="15">
      <c r="A73" s="70" t="s">
        <v>89</v>
      </c>
      <c r="B73" s="69" t="s">
        <v>88</v>
      </c>
      <c r="C73" s="68" t="s">
        <v>15</v>
      </c>
      <c r="D73" s="67" t="s">
        <v>85</v>
      </c>
      <c r="E73" s="24">
        <f>E74</f>
        <v>1915000</v>
      </c>
      <c r="F73" s="24">
        <f>F74</f>
        <v>1914903</v>
      </c>
      <c r="G73" s="66">
        <f>(F73*100)/E73</f>
        <v>99.99493472584857</v>
      </c>
      <c r="H73" s="65"/>
      <c r="I73" s="65"/>
    </row>
    <row r="74" spans="1:7" ht="102.75" customHeight="1">
      <c r="A74" s="38" t="s">
        <v>87</v>
      </c>
      <c r="B74" s="53" t="s">
        <v>86</v>
      </c>
      <c r="C74" s="36" t="s">
        <v>15</v>
      </c>
      <c r="D74" s="35" t="s">
        <v>85</v>
      </c>
      <c r="E74" s="18">
        <v>1915000</v>
      </c>
      <c r="F74" s="18">
        <v>1914903</v>
      </c>
      <c r="G74" s="39">
        <f>F74/E74*100</f>
        <v>99.99493472584857</v>
      </c>
    </row>
    <row r="75" spans="1:7" ht="15">
      <c r="A75" s="58" t="s">
        <v>84</v>
      </c>
      <c r="B75" s="64" t="s">
        <v>83</v>
      </c>
      <c r="C75" s="14" t="s">
        <v>15</v>
      </c>
      <c r="D75" s="54" t="s">
        <v>64</v>
      </c>
      <c r="E75" s="12">
        <f>E76+E77+E78+E79+E80+E81+E82+E83+E84</f>
        <v>6120100</v>
      </c>
      <c r="F75" s="12">
        <f>F76+F77+F78+F79+F80+F81+F82+F83+F84</f>
        <v>6118228</v>
      </c>
      <c r="G75" s="57">
        <f>F75/E75*100</f>
        <v>99.96941226450548</v>
      </c>
    </row>
    <row r="76" spans="1:7" ht="28.5">
      <c r="A76" s="59" t="s">
        <v>82</v>
      </c>
      <c r="B76" s="37" t="s">
        <v>81</v>
      </c>
      <c r="C76" s="63" t="s">
        <v>15</v>
      </c>
      <c r="D76" s="35" t="s">
        <v>64</v>
      </c>
      <c r="E76" s="62">
        <v>676200</v>
      </c>
      <c r="F76" s="62">
        <v>675797</v>
      </c>
      <c r="G76" s="39">
        <f>F76/E76*100</f>
        <v>99.94040224785566</v>
      </c>
    </row>
    <row r="77" spans="1:7" ht="44.25" customHeight="1">
      <c r="A77" s="59" t="s">
        <v>80</v>
      </c>
      <c r="B77" s="40" t="s">
        <v>79</v>
      </c>
      <c r="C77" s="36" t="s">
        <v>15</v>
      </c>
      <c r="D77" s="35" t="s">
        <v>64</v>
      </c>
      <c r="E77" s="18">
        <v>105200</v>
      </c>
      <c r="F77" s="18">
        <v>105078</v>
      </c>
      <c r="G77" s="39">
        <f>F77/E77*100</f>
        <v>99.88403041825094</v>
      </c>
    </row>
    <row r="78" spans="1:7" ht="28.5">
      <c r="A78" s="59" t="s">
        <v>78</v>
      </c>
      <c r="B78" s="37" t="s">
        <v>77</v>
      </c>
      <c r="C78" s="36" t="s">
        <v>15</v>
      </c>
      <c r="D78" s="35" t="s">
        <v>64</v>
      </c>
      <c r="E78" s="18">
        <v>413100</v>
      </c>
      <c r="F78" s="18">
        <v>412999</v>
      </c>
      <c r="G78" s="39">
        <f aca="true" t="shared" si="4" ref="G78:G83">(F78*100)/E78</f>
        <v>99.9755507141128</v>
      </c>
    </row>
    <row r="79" spans="1:7" ht="28.5">
      <c r="A79" s="59" t="s">
        <v>76</v>
      </c>
      <c r="B79" s="37" t="s">
        <v>75</v>
      </c>
      <c r="C79" s="36" t="s">
        <v>15</v>
      </c>
      <c r="D79" s="35" t="s">
        <v>64</v>
      </c>
      <c r="E79" s="18">
        <v>331400</v>
      </c>
      <c r="F79" s="18">
        <v>331132</v>
      </c>
      <c r="G79" s="39">
        <f t="shared" si="4"/>
        <v>99.91913095956548</v>
      </c>
    </row>
    <row r="80" spans="1:7" ht="30" customHeight="1">
      <c r="A80" s="59" t="s">
        <v>74</v>
      </c>
      <c r="B80" s="61" t="s">
        <v>73</v>
      </c>
      <c r="C80" s="36" t="s">
        <v>15</v>
      </c>
      <c r="D80" s="35" t="s">
        <v>64</v>
      </c>
      <c r="E80" s="18">
        <v>227700</v>
      </c>
      <c r="F80" s="18">
        <v>227650</v>
      </c>
      <c r="G80" s="39">
        <f t="shared" si="4"/>
        <v>99.97804128238911</v>
      </c>
    </row>
    <row r="81" spans="1:7" ht="60" customHeight="1">
      <c r="A81" s="59" t="s">
        <v>72</v>
      </c>
      <c r="B81" s="60" t="s">
        <v>71</v>
      </c>
      <c r="C81" s="36" t="s">
        <v>15</v>
      </c>
      <c r="D81" s="35" t="s">
        <v>64</v>
      </c>
      <c r="E81" s="18">
        <v>3901700</v>
      </c>
      <c r="F81" s="18">
        <v>3901660</v>
      </c>
      <c r="G81" s="39">
        <f t="shared" si="4"/>
        <v>99.99897480585386</v>
      </c>
    </row>
    <row r="82" spans="1:7" ht="30" customHeight="1">
      <c r="A82" s="59" t="s">
        <v>70</v>
      </c>
      <c r="B82" s="60" t="s">
        <v>69</v>
      </c>
      <c r="C82" s="36" t="s">
        <v>15</v>
      </c>
      <c r="D82" s="35" t="s">
        <v>64</v>
      </c>
      <c r="E82" s="18">
        <v>66400</v>
      </c>
      <c r="F82" s="18">
        <v>66328</v>
      </c>
      <c r="G82" s="39">
        <f t="shared" si="4"/>
        <v>99.89156626506023</v>
      </c>
    </row>
    <row r="83" spans="1:7" ht="49.5" customHeight="1">
      <c r="A83" s="59" t="s">
        <v>68</v>
      </c>
      <c r="B83" s="37" t="s">
        <v>67</v>
      </c>
      <c r="C83" s="36" t="s">
        <v>15</v>
      </c>
      <c r="D83" s="35" t="s">
        <v>64</v>
      </c>
      <c r="E83" s="18">
        <v>224000</v>
      </c>
      <c r="F83" s="18">
        <v>223303</v>
      </c>
      <c r="G83" s="39">
        <f t="shared" si="4"/>
        <v>99.68883928571428</v>
      </c>
    </row>
    <row r="84" spans="1:7" ht="57">
      <c r="A84" s="59" t="s">
        <v>66</v>
      </c>
      <c r="B84" s="37" t="s">
        <v>65</v>
      </c>
      <c r="C84" s="36" t="s">
        <v>15</v>
      </c>
      <c r="D84" s="35" t="s">
        <v>64</v>
      </c>
      <c r="E84" s="18">
        <v>174400</v>
      </c>
      <c r="F84" s="35" t="s">
        <v>272</v>
      </c>
      <c r="G84" s="35" t="s">
        <v>13</v>
      </c>
    </row>
    <row r="85" spans="1:7" ht="46.5" customHeight="1">
      <c r="A85" s="58" t="s">
        <v>63</v>
      </c>
      <c r="B85" s="46" t="s">
        <v>62</v>
      </c>
      <c r="C85" s="14" t="s">
        <v>15</v>
      </c>
      <c r="D85" s="54" t="s">
        <v>59</v>
      </c>
      <c r="E85" s="12">
        <f>E86</f>
        <v>85100</v>
      </c>
      <c r="F85" s="12">
        <f>F86</f>
        <v>51834</v>
      </c>
      <c r="G85" s="57">
        <f>(F85*100)/E85</f>
        <v>60.90951821386604</v>
      </c>
    </row>
    <row r="86" spans="1:7" ht="57">
      <c r="A86" s="38" t="s">
        <v>61</v>
      </c>
      <c r="B86" s="56" t="s">
        <v>60</v>
      </c>
      <c r="C86" s="36" t="s">
        <v>15</v>
      </c>
      <c r="D86" s="35" t="s">
        <v>59</v>
      </c>
      <c r="E86" s="18">
        <v>85100</v>
      </c>
      <c r="F86" s="18">
        <v>51834</v>
      </c>
      <c r="G86" s="39">
        <f>(F86*100)/E86</f>
        <v>60.90951821386604</v>
      </c>
    </row>
    <row r="87" spans="1:7" ht="15.75">
      <c r="A87" s="47" t="s">
        <v>58</v>
      </c>
      <c r="B87" s="55" t="s">
        <v>57</v>
      </c>
      <c r="C87" s="45" t="s">
        <v>15</v>
      </c>
      <c r="D87" s="54" t="s">
        <v>56</v>
      </c>
      <c r="E87" s="12">
        <f>E88</f>
        <v>68400</v>
      </c>
      <c r="F87" s="12">
        <f>F88</f>
        <v>68087</v>
      </c>
      <c r="G87" s="12">
        <f>F87/E87*100</f>
        <v>99.54239766081872</v>
      </c>
    </row>
    <row r="88" spans="1:7" ht="90.75" customHeight="1">
      <c r="A88" s="38" t="s">
        <v>55</v>
      </c>
      <c r="B88" s="40" t="s">
        <v>54</v>
      </c>
      <c r="C88" s="36" t="s">
        <v>15</v>
      </c>
      <c r="D88" s="35" t="s">
        <v>53</v>
      </c>
      <c r="E88" s="18">
        <v>68400</v>
      </c>
      <c r="F88" s="18">
        <v>68087</v>
      </c>
      <c r="G88" s="18">
        <f>F88/E88*100</f>
        <v>99.54239766081872</v>
      </c>
    </row>
    <row r="89" spans="1:7" ht="15.75">
      <c r="A89" s="47" t="s">
        <v>52</v>
      </c>
      <c r="B89" s="46" t="s">
        <v>51</v>
      </c>
      <c r="C89" s="14" t="s">
        <v>15</v>
      </c>
      <c r="D89" s="13" t="s">
        <v>50</v>
      </c>
      <c r="E89" s="12">
        <f>E90+E91+E92</f>
        <v>539800</v>
      </c>
      <c r="F89" s="12">
        <f>F90+F91+F92</f>
        <v>538994</v>
      </c>
      <c r="G89" s="12">
        <f>F89/E89*100</f>
        <v>99.8506854390515</v>
      </c>
    </row>
    <row r="90" spans="1:7" ht="102" customHeight="1">
      <c r="A90" s="38" t="s">
        <v>49</v>
      </c>
      <c r="B90" s="40" t="s">
        <v>48</v>
      </c>
      <c r="C90" s="36" t="s">
        <v>15</v>
      </c>
      <c r="D90" s="35" t="s">
        <v>46</v>
      </c>
      <c r="E90" s="18">
        <v>209600</v>
      </c>
      <c r="F90" s="18">
        <v>209505</v>
      </c>
      <c r="G90" s="39">
        <f>(F90*100)/E90</f>
        <v>99.95467557251908</v>
      </c>
    </row>
    <row r="91" spans="1:7" ht="99.75" customHeight="1">
      <c r="A91" s="38" t="s">
        <v>45</v>
      </c>
      <c r="B91" s="40" t="s">
        <v>47</v>
      </c>
      <c r="C91" s="36" t="s">
        <v>15</v>
      </c>
      <c r="D91" s="35" t="s">
        <v>46</v>
      </c>
      <c r="E91" s="18">
        <v>261500</v>
      </c>
      <c r="F91" s="18">
        <v>261360</v>
      </c>
      <c r="G91" s="39">
        <f>(F91*100)/E91</f>
        <v>99.94646271510516</v>
      </c>
    </row>
    <row r="92" spans="1:7" ht="16.5" customHeight="1">
      <c r="A92" s="35" t="s">
        <v>45</v>
      </c>
      <c r="B92" s="37" t="s">
        <v>44</v>
      </c>
      <c r="C92" s="36" t="s">
        <v>15</v>
      </c>
      <c r="D92" s="35" t="s">
        <v>41</v>
      </c>
      <c r="E92" s="18">
        <f>E93</f>
        <v>68700</v>
      </c>
      <c r="F92" s="18">
        <f>F93</f>
        <v>68129</v>
      </c>
      <c r="G92" s="39">
        <f>(F92*100)/E92</f>
        <v>99.1688500727802</v>
      </c>
    </row>
    <row r="93" spans="1:7" ht="101.25" customHeight="1">
      <c r="A93" s="38" t="s">
        <v>43</v>
      </c>
      <c r="B93" s="40" t="s">
        <v>42</v>
      </c>
      <c r="C93" s="36" t="s">
        <v>15</v>
      </c>
      <c r="D93" s="35" t="s">
        <v>41</v>
      </c>
      <c r="E93" s="18">
        <v>68700</v>
      </c>
      <c r="F93" s="18">
        <v>68129</v>
      </c>
      <c r="G93" s="39">
        <f>(F93*100)/E93</f>
        <v>99.1688500727802</v>
      </c>
    </row>
    <row r="94" spans="1:7" ht="33.75" customHeight="1">
      <c r="A94" s="45" t="s">
        <v>40</v>
      </c>
      <c r="B94" s="46" t="s">
        <v>39</v>
      </c>
      <c r="C94" s="14" t="s">
        <v>15</v>
      </c>
      <c r="D94" s="13" t="s">
        <v>38</v>
      </c>
      <c r="E94" s="12">
        <f>E95+E97+E96+E98</f>
        <v>3800500</v>
      </c>
      <c r="F94" s="12">
        <f>F95+F97+F96+F98</f>
        <v>3463549</v>
      </c>
      <c r="G94" s="12">
        <f>F94/E94*100</f>
        <v>91.13403499539534</v>
      </c>
    </row>
    <row r="95" spans="1:7" ht="59.25" customHeight="1">
      <c r="A95" s="38" t="s">
        <v>37</v>
      </c>
      <c r="B95" s="53" t="s">
        <v>36</v>
      </c>
      <c r="C95" s="36" t="s">
        <v>15</v>
      </c>
      <c r="D95" s="35" t="s">
        <v>33</v>
      </c>
      <c r="E95" s="18">
        <v>3000100</v>
      </c>
      <c r="F95" s="18">
        <v>2663691</v>
      </c>
      <c r="G95" s="39">
        <f>(F95*100)/E95</f>
        <v>88.78674044198527</v>
      </c>
    </row>
    <row r="96" spans="1:7" ht="57">
      <c r="A96" s="38" t="s">
        <v>35</v>
      </c>
      <c r="B96" s="40" t="s">
        <v>34</v>
      </c>
      <c r="C96" s="36" t="s">
        <v>15</v>
      </c>
      <c r="D96" s="35" t="s">
        <v>33</v>
      </c>
      <c r="E96" s="18">
        <v>85000</v>
      </c>
      <c r="F96" s="18">
        <v>84460</v>
      </c>
      <c r="G96" s="39">
        <f>(F96*100)/E96</f>
        <v>99.36470588235294</v>
      </c>
    </row>
    <row r="97" spans="1:7" ht="72" customHeight="1">
      <c r="A97" s="38" t="s">
        <v>32</v>
      </c>
      <c r="B97" s="53" t="s">
        <v>31</v>
      </c>
      <c r="C97" s="36" t="s">
        <v>15</v>
      </c>
      <c r="D97" s="35" t="s">
        <v>30</v>
      </c>
      <c r="E97" s="18">
        <v>695400</v>
      </c>
      <c r="F97" s="18">
        <v>695398</v>
      </c>
      <c r="G97" s="39">
        <f>(F97*100)/E97</f>
        <v>99.99971239574346</v>
      </c>
    </row>
    <row r="98" spans="1:7" ht="48" customHeight="1">
      <c r="A98" s="50" t="s">
        <v>273</v>
      </c>
      <c r="B98" s="52" t="s">
        <v>29</v>
      </c>
      <c r="C98" s="51" t="s">
        <v>15</v>
      </c>
      <c r="D98" s="50" t="s">
        <v>27</v>
      </c>
      <c r="E98" s="49">
        <f>E99</f>
        <v>20000</v>
      </c>
      <c r="F98" s="49">
        <f>F99</f>
        <v>20000</v>
      </c>
      <c r="G98" s="49">
        <f>G99</f>
        <v>100</v>
      </c>
    </row>
    <row r="99" spans="1:7" ht="113.25" customHeight="1">
      <c r="A99" s="38" t="s">
        <v>274</v>
      </c>
      <c r="B99" s="48" t="s">
        <v>28</v>
      </c>
      <c r="C99" s="36" t="s">
        <v>15</v>
      </c>
      <c r="D99" s="35" t="s">
        <v>27</v>
      </c>
      <c r="E99" s="18">
        <v>20000</v>
      </c>
      <c r="F99" s="18">
        <v>20000</v>
      </c>
      <c r="G99" s="39">
        <f>(F99*100)/E99</f>
        <v>100</v>
      </c>
    </row>
    <row r="100" spans="1:7" ht="15.75">
      <c r="A100" s="47" t="s">
        <v>26</v>
      </c>
      <c r="B100" s="46" t="s">
        <v>25</v>
      </c>
      <c r="C100" s="45" t="s">
        <v>15</v>
      </c>
      <c r="D100" s="44" t="s">
        <v>24</v>
      </c>
      <c r="E100" s="43">
        <f>E101+E104</f>
        <v>3466700</v>
      </c>
      <c r="F100" s="43">
        <f>F101+F104</f>
        <v>2738803</v>
      </c>
      <c r="G100" s="42">
        <f>(F100*100)/E100</f>
        <v>79.00317304641301</v>
      </c>
    </row>
    <row r="101" spans="1:7" ht="47.25" customHeight="1">
      <c r="A101" s="38" t="s">
        <v>23</v>
      </c>
      <c r="B101" s="41" t="s">
        <v>22</v>
      </c>
      <c r="C101" s="36" t="s">
        <v>15</v>
      </c>
      <c r="D101" s="35" t="s">
        <v>14</v>
      </c>
      <c r="E101" s="18">
        <f>E102+E103</f>
        <v>3466700</v>
      </c>
      <c r="F101" s="18">
        <f>F102+F103</f>
        <v>2738803</v>
      </c>
      <c r="G101" s="39">
        <f>(F101*100)/E101</f>
        <v>79.00317304641301</v>
      </c>
    </row>
    <row r="102" spans="1:7" ht="33" customHeight="1">
      <c r="A102" s="38" t="s">
        <v>21</v>
      </c>
      <c r="B102" s="37" t="s">
        <v>20</v>
      </c>
      <c r="C102" s="36" t="s">
        <v>15</v>
      </c>
      <c r="D102" s="35" t="s">
        <v>14</v>
      </c>
      <c r="E102" s="18">
        <v>2582800</v>
      </c>
      <c r="F102" s="18">
        <v>2151785</v>
      </c>
      <c r="G102" s="39">
        <f>(F102*100)/E102</f>
        <v>83.31210314387486</v>
      </c>
    </row>
    <row r="103" spans="1:7" ht="21.75" customHeight="1">
      <c r="A103" s="38" t="s">
        <v>19</v>
      </c>
      <c r="B103" s="40" t="s">
        <v>18</v>
      </c>
      <c r="C103" s="36" t="s">
        <v>15</v>
      </c>
      <c r="D103" s="35" t="s">
        <v>14</v>
      </c>
      <c r="E103" s="18">
        <v>883900</v>
      </c>
      <c r="F103" s="18">
        <v>587018</v>
      </c>
      <c r="G103" s="39">
        <f>(F103*100)/E103</f>
        <v>66.41226383075008</v>
      </c>
    </row>
    <row r="104" spans="1:7" ht="48" customHeight="1" hidden="1">
      <c r="A104" s="38" t="s">
        <v>17</v>
      </c>
      <c r="B104" s="37" t="s">
        <v>16</v>
      </c>
      <c r="C104" s="36" t="s">
        <v>15</v>
      </c>
      <c r="D104" s="35" t="s">
        <v>14</v>
      </c>
      <c r="E104" s="35" t="s">
        <v>13</v>
      </c>
      <c r="F104" s="35" t="s">
        <v>13</v>
      </c>
      <c r="G104" s="35" t="s">
        <v>13</v>
      </c>
    </row>
    <row r="105" spans="1:9" s="22" customFormat="1" ht="15" customHeight="1">
      <c r="A105" s="34"/>
      <c r="B105" s="33" t="s">
        <v>12</v>
      </c>
      <c r="C105" s="32"/>
      <c r="D105" s="31" t="s">
        <v>11</v>
      </c>
      <c r="E105" s="30">
        <f>E52+E67+E69+E72+E87+E94+E100+E89</f>
        <v>32887300</v>
      </c>
      <c r="F105" s="30">
        <f>F52+F67+F69+F72+F87+F94+F100+F89</f>
        <v>30975507</v>
      </c>
      <c r="G105" s="29">
        <f>F105/E105*100</f>
        <v>94.18683503966577</v>
      </c>
      <c r="H105" s="22">
        <v>33064300</v>
      </c>
      <c r="I105" s="28">
        <f>E105-H105</f>
        <v>-177000</v>
      </c>
    </row>
    <row r="106" spans="1:8" s="22" customFormat="1" ht="51">
      <c r="A106" s="16"/>
      <c r="B106" s="27" t="s">
        <v>10</v>
      </c>
      <c r="C106" s="26"/>
      <c r="D106" s="25"/>
      <c r="E106" s="24">
        <f>E50-E105</f>
        <v>0</v>
      </c>
      <c r="F106" s="24">
        <f>F50-F105</f>
        <v>5489573</v>
      </c>
      <c r="G106" s="23"/>
      <c r="H106" s="28">
        <f>F105-16055552</f>
        <v>14919955</v>
      </c>
    </row>
    <row r="107" spans="1:7" s="22" customFormat="1" ht="38.25">
      <c r="A107" s="16"/>
      <c r="B107" s="27" t="s">
        <v>9</v>
      </c>
      <c r="C107" s="26"/>
      <c r="D107" s="25"/>
      <c r="E107" s="24"/>
      <c r="F107" s="24">
        <f>F108</f>
        <v>-5489573</v>
      </c>
      <c r="G107" s="23"/>
    </row>
    <row r="108" spans="1:7" ht="14.25">
      <c r="A108" s="16"/>
      <c r="B108" s="21" t="s">
        <v>8</v>
      </c>
      <c r="C108" s="20"/>
      <c r="D108" s="183" t="s">
        <v>275</v>
      </c>
      <c r="E108" s="18">
        <f>E105-E50</f>
        <v>0</v>
      </c>
      <c r="F108" s="18">
        <f>F105-F50</f>
        <v>-5489573</v>
      </c>
      <c r="G108" s="17"/>
    </row>
    <row r="109" spans="1:7" ht="48.75" customHeight="1">
      <c r="A109" s="16"/>
      <c r="B109" s="15" t="s">
        <v>7</v>
      </c>
      <c r="C109" s="14"/>
      <c r="D109" s="13"/>
      <c r="E109" s="12">
        <f>E108</f>
        <v>0</v>
      </c>
      <c r="F109" s="12">
        <f>F108</f>
        <v>-5489573</v>
      </c>
      <c r="G109" s="11"/>
    </row>
    <row r="110" spans="2:7" ht="12.75">
      <c r="B110" s="10" t="s">
        <v>6</v>
      </c>
      <c r="C110" s="10"/>
      <c r="D110" s="9"/>
      <c r="E110" s="8"/>
      <c r="F110" s="8"/>
      <c r="G110" s="7"/>
    </row>
    <row r="111" spans="2:7" ht="12.75">
      <c r="B111" s="10" t="s">
        <v>5</v>
      </c>
      <c r="C111" s="10"/>
      <c r="D111" s="9" t="s">
        <v>3</v>
      </c>
      <c r="E111" s="8"/>
      <c r="F111" s="8" t="s">
        <v>276</v>
      </c>
      <c r="G111" s="7"/>
    </row>
    <row r="112" spans="2:7" ht="12.75">
      <c r="B112" s="10"/>
      <c r="C112" s="10"/>
      <c r="D112" s="9" t="s">
        <v>1</v>
      </c>
      <c r="E112" s="8" t="s">
        <v>0</v>
      </c>
      <c r="F112" s="8"/>
      <c r="G112" s="7"/>
    </row>
    <row r="113" spans="2:7" ht="25.5">
      <c r="B113" s="10" t="s">
        <v>4</v>
      </c>
      <c r="C113" s="10"/>
      <c r="D113" s="9" t="s">
        <v>3</v>
      </c>
      <c r="E113" s="8"/>
      <c r="F113" s="8" t="s">
        <v>2</v>
      </c>
      <c r="G113" s="7"/>
    </row>
    <row r="114" spans="2:7" ht="12.75">
      <c r="B114" s="10"/>
      <c r="C114" s="10"/>
      <c r="D114" s="9" t="s">
        <v>1</v>
      </c>
      <c r="E114" s="8" t="s">
        <v>0</v>
      </c>
      <c r="F114" s="8"/>
      <c r="G114" s="7"/>
    </row>
    <row r="115" spans="2:4" ht="12">
      <c r="B115" s="6"/>
      <c r="C115" s="6"/>
      <c r="D115" s="5"/>
    </row>
    <row r="116" spans="2:4" ht="12">
      <c r="B116" s="6"/>
      <c r="C116" s="6"/>
      <c r="D116" s="5"/>
    </row>
    <row r="117" spans="2:4" ht="12">
      <c r="B117" s="6"/>
      <c r="C117" s="6"/>
      <c r="D117" s="5"/>
    </row>
    <row r="118" spans="2:4" ht="12">
      <c r="B118" s="6"/>
      <c r="C118" s="6"/>
      <c r="D118" s="5"/>
    </row>
    <row r="119" spans="2:4" ht="12">
      <c r="B119" s="6"/>
      <c r="C119" s="6"/>
      <c r="D119" s="5"/>
    </row>
    <row r="120" spans="2:4" ht="12">
      <c r="B120" s="6"/>
      <c r="C120" s="6"/>
      <c r="D120" s="5"/>
    </row>
    <row r="121" spans="2:4" ht="12">
      <c r="B121" s="6"/>
      <c r="C121" s="6"/>
      <c r="D121" s="5"/>
    </row>
    <row r="122" spans="2:4" ht="12">
      <c r="B122" s="6"/>
      <c r="C122" s="6"/>
      <c r="D122" s="5"/>
    </row>
    <row r="123" spans="2:4" ht="12">
      <c r="B123" s="6"/>
      <c r="C123" s="6"/>
      <c r="D123" s="5"/>
    </row>
    <row r="124" spans="2:4" ht="12">
      <c r="B124" s="6"/>
      <c r="C124" s="6"/>
      <c r="D124" s="5"/>
    </row>
    <row r="125" spans="2:4" ht="12">
      <c r="B125" s="6"/>
      <c r="C125" s="6"/>
      <c r="D125" s="5"/>
    </row>
    <row r="126" spans="2:4" ht="12">
      <c r="B126" s="6"/>
      <c r="C126" s="6"/>
      <c r="D126" s="5"/>
    </row>
    <row r="127" spans="2:4" ht="12">
      <c r="B127" s="6"/>
      <c r="C127" s="6"/>
      <c r="D127" s="5"/>
    </row>
    <row r="128" spans="2:4" ht="12">
      <c r="B128" s="6"/>
      <c r="C128" s="6"/>
      <c r="D128" s="5"/>
    </row>
    <row r="129" spans="2:4" s="1" customFormat="1" ht="12">
      <c r="B129" s="6"/>
      <c r="C129" s="6"/>
      <c r="D129" s="5"/>
    </row>
    <row r="130" spans="2:4" s="1" customFormat="1" ht="12">
      <c r="B130" s="6"/>
      <c r="C130" s="6"/>
      <c r="D130" s="5"/>
    </row>
    <row r="131" spans="2:4" s="1" customFormat="1" ht="12">
      <c r="B131" s="6"/>
      <c r="C131" s="6"/>
      <c r="D131" s="5"/>
    </row>
    <row r="132" spans="2:4" s="1" customFormat="1" ht="12">
      <c r="B132" s="6"/>
      <c r="C132" s="6"/>
      <c r="D132" s="5"/>
    </row>
  </sheetData>
  <sheetProtection/>
  <mergeCells count="2">
    <mergeCell ref="B7:G7"/>
    <mergeCell ref="B8:G8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65" r:id="rId1"/>
  <headerFooter alignWithMargins="0">
    <oddFooter>&amp;C&amp;"Arial,обычный"&amp;P</oddFooter>
  </headerFooter>
  <rowBreaks count="4" manualBreakCount="4">
    <brk id="28" max="6" man="1"/>
    <brk id="50" max="6" man="1"/>
    <brk id="66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2012-09-06T10:30:26Z</dcterms:modified>
  <cp:category/>
  <cp:version/>
  <cp:contentType/>
  <cp:contentStatus/>
</cp:coreProperties>
</file>